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Pol'!$A$1:$W$195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H40" i="1" s="1"/>
  <c r="I40" i="1" s="1"/>
  <c r="F40" i="1"/>
  <c r="G39" i="1"/>
  <c r="H39" i="1" s="1"/>
  <c r="I39" i="1" s="1"/>
  <c r="I42" i="1" s="1"/>
  <c r="F39" i="1"/>
  <c r="G189" i="12"/>
  <c r="BA187" i="12"/>
  <c r="BA185" i="12"/>
  <c r="BA182" i="12"/>
  <c r="BA180" i="12"/>
  <c r="BA178" i="12"/>
  <c r="BA176" i="12"/>
  <c r="BA174" i="12"/>
  <c r="BA116" i="12"/>
  <c r="BA79" i="12"/>
  <c r="BA4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Q18" i="12"/>
  <c r="V18" i="12"/>
  <c r="G31" i="12"/>
  <c r="M31" i="12" s="1"/>
  <c r="I31" i="12"/>
  <c r="K31" i="12"/>
  <c r="O31" i="12"/>
  <c r="O8" i="12" s="1"/>
  <c r="Q31" i="12"/>
  <c r="V31" i="12"/>
  <c r="G34" i="12"/>
  <c r="M34" i="12" s="1"/>
  <c r="I34" i="12"/>
  <c r="K34" i="12"/>
  <c r="O34" i="12"/>
  <c r="Q34" i="12"/>
  <c r="V34" i="12"/>
  <c r="G40" i="12"/>
  <c r="M40" i="12" s="1"/>
  <c r="I40" i="12"/>
  <c r="K40" i="12"/>
  <c r="O40" i="12"/>
  <c r="Q40" i="12"/>
  <c r="V40" i="12"/>
  <c r="G43" i="12"/>
  <c r="M43" i="12" s="1"/>
  <c r="I43" i="12"/>
  <c r="I42" i="12" s="1"/>
  <c r="K43" i="12"/>
  <c r="O43" i="12"/>
  <c r="O42" i="12" s="1"/>
  <c r="Q43" i="12"/>
  <c r="Q42" i="12" s="1"/>
  <c r="V43" i="12"/>
  <c r="G48" i="12"/>
  <c r="M48" i="12" s="1"/>
  <c r="I48" i="12"/>
  <c r="K48" i="12"/>
  <c r="K42" i="12" s="1"/>
  <c r="O48" i="12"/>
  <c r="Q48" i="12"/>
  <c r="V48" i="12"/>
  <c r="V42" i="12" s="1"/>
  <c r="G50" i="12"/>
  <c r="I50" i="12"/>
  <c r="K50" i="12"/>
  <c r="M50" i="12"/>
  <c r="O50" i="12"/>
  <c r="Q50" i="12"/>
  <c r="V50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I64" i="12" s="1"/>
  <c r="K65" i="12"/>
  <c r="O65" i="12"/>
  <c r="O64" i="12" s="1"/>
  <c r="Q65" i="12"/>
  <c r="Q64" i="12" s="1"/>
  <c r="V65" i="12"/>
  <c r="G78" i="12"/>
  <c r="M78" i="12" s="1"/>
  <c r="I78" i="12"/>
  <c r="K78" i="12"/>
  <c r="K64" i="12" s="1"/>
  <c r="O78" i="12"/>
  <c r="Q78" i="12"/>
  <c r="V78" i="12"/>
  <c r="V64" i="12" s="1"/>
  <c r="G92" i="12"/>
  <c r="G91" i="12" s="1"/>
  <c r="I92" i="12"/>
  <c r="K92" i="12"/>
  <c r="M92" i="12"/>
  <c r="O92" i="12"/>
  <c r="O91" i="12" s="1"/>
  <c r="Q92" i="12"/>
  <c r="V92" i="12"/>
  <c r="G95" i="12"/>
  <c r="M95" i="12" s="1"/>
  <c r="I95" i="12"/>
  <c r="I91" i="12" s="1"/>
  <c r="K95" i="12"/>
  <c r="O95" i="12"/>
  <c r="Q95" i="12"/>
  <c r="Q91" i="12" s="1"/>
  <c r="V95" i="12"/>
  <c r="G97" i="12"/>
  <c r="M97" i="12" s="1"/>
  <c r="I97" i="12"/>
  <c r="K97" i="12"/>
  <c r="O97" i="12"/>
  <c r="Q97" i="12"/>
  <c r="V97" i="12"/>
  <c r="G98" i="12"/>
  <c r="I98" i="12"/>
  <c r="K98" i="12"/>
  <c r="K91" i="12" s="1"/>
  <c r="M98" i="12"/>
  <c r="O98" i="12"/>
  <c r="Q98" i="12"/>
  <c r="V98" i="12"/>
  <c r="V91" i="12" s="1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5" i="12"/>
  <c r="I105" i="12"/>
  <c r="K105" i="12"/>
  <c r="K104" i="12" s="1"/>
  <c r="M105" i="12"/>
  <c r="O105" i="12"/>
  <c r="Q105" i="12"/>
  <c r="V105" i="12"/>
  <c r="V104" i="12" s="1"/>
  <c r="G109" i="12"/>
  <c r="I109" i="12"/>
  <c r="K109" i="12"/>
  <c r="M109" i="12"/>
  <c r="O109" i="12"/>
  <c r="Q109" i="12"/>
  <c r="V109" i="12"/>
  <c r="G111" i="12"/>
  <c r="G104" i="12" s="1"/>
  <c r="I111" i="12"/>
  <c r="K111" i="12"/>
  <c r="O111" i="12"/>
  <c r="O104" i="12" s="1"/>
  <c r="Q111" i="12"/>
  <c r="V111" i="12"/>
  <c r="G115" i="12"/>
  <c r="M115" i="12" s="1"/>
  <c r="I115" i="12"/>
  <c r="I104" i="12" s="1"/>
  <c r="K115" i="12"/>
  <c r="O115" i="12"/>
  <c r="Q115" i="12"/>
  <c r="Q104" i="12" s="1"/>
  <c r="V115" i="12"/>
  <c r="G118" i="12"/>
  <c r="I118" i="12"/>
  <c r="K118" i="12"/>
  <c r="M118" i="12"/>
  <c r="O118" i="12"/>
  <c r="Q118" i="12"/>
  <c r="V118" i="12"/>
  <c r="G122" i="12"/>
  <c r="I122" i="12"/>
  <c r="K122" i="12"/>
  <c r="M122" i="12"/>
  <c r="O122" i="12"/>
  <c r="Q122" i="12"/>
  <c r="V122" i="12"/>
  <c r="G125" i="12"/>
  <c r="O125" i="12"/>
  <c r="G126" i="12"/>
  <c r="M126" i="12" s="1"/>
  <c r="M125" i="12" s="1"/>
  <c r="I126" i="12"/>
  <c r="I125" i="12" s="1"/>
  <c r="K126" i="12"/>
  <c r="K125" i="12" s="1"/>
  <c r="O126" i="12"/>
  <c r="Q126" i="12"/>
  <c r="Q125" i="12" s="1"/>
  <c r="V126" i="12"/>
  <c r="V125" i="12" s="1"/>
  <c r="G130" i="12"/>
  <c r="I130" i="12"/>
  <c r="K130" i="12"/>
  <c r="M130" i="12"/>
  <c r="O130" i="12"/>
  <c r="Q130" i="12"/>
  <c r="V130" i="12"/>
  <c r="G132" i="12"/>
  <c r="I132" i="12"/>
  <c r="K132" i="12"/>
  <c r="M132" i="12"/>
  <c r="O132" i="12"/>
  <c r="Q132" i="12"/>
  <c r="V132" i="12"/>
  <c r="G135" i="12"/>
  <c r="M135" i="12" s="1"/>
  <c r="I135" i="12"/>
  <c r="I134" i="12" s="1"/>
  <c r="K135" i="12"/>
  <c r="K134" i="12" s="1"/>
  <c r="O135" i="12"/>
  <c r="Q135" i="12"/>
  <c r="Q134" i="12" s="1"/>
  <c r="V135" i="12"/>
  <c r="V134" i="12" s="1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O134" i="12" s="1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I146" i="12"/>
  <c r="K146" i="12"/>
  <c r="M146" i="12"/>
  <c r="O146" i="12"/>
  <c r="Q146" i="12"/>
  <c r="V146" i="12"/>
  <c r="G148" i="12"/>
  <c r="M148" i="12" s="1"/>
  <c r="I148" i="12"/>
  <c r="I147" i="12" s="1"/>
  <c r="K148" i="12"/>
  <c r="O148" i="12"/>
  <c r="O147" i="12" s="1"/>
  <c r="Q148" i="12"/>
  <c r="Q147" i="12" s="1"/>
  <c r="V148" i="12"/>
  <c r="G149" i="12"/>
  <c r="M149" i="12" s="1"/>
  <c r="I149" i="12"/>
  <c r="K149" i="12"/>
  <c r="O149" i="12"/>
  <c r="Q149" i="12"/>
  <c r="V149" i="12"/>
  <c r="G150" i="12"/>
  <c r="I150" i="12"/>
  <c r="K150" i="12"/>
  <c r="K147" i="12" s="1"/>
  <c r="M150" i="12"/>
  <c r="O150" i="12"/>
  <c r="Q150" i="12"/>
  <c r="V150" i="12"/>
  <c r="V147" i="12" s="1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9" i="12"/>
  <c r="I159" i="12"/>
  <c r="I158" i="12" s="1"/>
  <c r="K159" i="12"/>
  <c r="M159" i="12"/>
  <c r="O159" i="12"/>
  <c r="Q159" i="12"/>
  <c r="Q158" i="12" s="1"/>
  <c r="V159" i="12"/>
  <c r="G162" i="12"/>
  <c r="G158" i="12" s="1"/>
  <c r="I162" i="12"/>
  <c r="K162" i="12"/>
  <c r="O162" i="12"/>
  <c r="O158" i="12" s="1"/>
  <c r="Q162" i="12"/>
  <c r="V162" i="12"/>
  <c r="G164" i="12"/>
  <c r="I164" i="12"/>
  <c r="K164" i="12"/>
  <c r="M164" i="12"/>
  <c r="O164" i="12"/>
  <c r="Q164" i="12"/>
  <c r="V164" i="12"/>
  <c r="G165" i="12"/>
  <c r="M165" i="12" s="1"/>
  <c r="I165" i="12"/>
  <c r="K165" i="12"/>
  <c r="K158" i="12" s="1"/>
  <c r="O165" i="12"/>
  <c r="Q165" i="12"/>
  <c r="V165" i="12"/>
  <c r="V158" i="12" s="1"/>
  <c r="G167" i="12"/>
  <c r="I167" i="12"/>
  <c r="K167" i="12"/>
  <c r="M167" i="12"/>
  <c r="O167" i="12"/>
  <c r="Q167" i="12"/>
  <c r="V167" i="12"/>
  <c r="G168" i="12"/>
  <c r="M168" i="12" s="1"/>
  <c r="I168" i="12"/>
  <c r="K168" i="12"/>
  <c r="O168" i="12"/>
  <c r="Q168" i="12"/>
  <c r="V168" i="12"/>
  <c r="I169" i="12"/>
  <c r="Q169" i="12"/>
  <c r="G170" i="12"/>
  <c r="G169" i="12" s="1"/>
  <c r="I170" i="12"/>
  <c r="K170" i="12"/>
  <c r="K169" i="12" s="1"/>
  <c r="O170" i="12"/>
  <c r="O169" i="12" s="1"/>
  <c r="Q170" i="12"/>
  <c r="V170" i="12"/>
  <c r="V169" i="12" s="1"/>
  <c r="G172" i="12"/>
  <c r="M172" i="12" s="1"/>
  <c r="I172" i="12"/>
  <c r="K172" i="12"/>
  <c r="K171" i="12" s="1"/>
  <c r="O172" i="12"/>
  <c r="O171" i="12" s="1"/>
  <c r="Q172" i="12"/>
  <c r="V172" i="12"/>
  <c r="V171" i="12" s="1"/>
  <c r="G175" i="12"/>
  <c r="M175" i="12" s="1"/>
  <c r="I175" i="12"/>
  <c r="I171" i="12" s="1"/>
  <c r="K175" i="12"/>
  <c r="O175" i="12"/>
  <c r="Q175" i="12"/>
  <c r="Q171" i="12" s="1"/>
  <c r="V175" i="12"/>
  <c r="G177" i="12"/>
  <c r="M177" i="12" s="1"/>
  <c r="I177" i="12"/>
  <c r="K177" i="12"/>
  <c r="O177" i="12"/>
  <c r="Q177" i="12"/>
  <c r="V177" i="12"/>
  <c r="G179" i="12"/>
  <c r="I179" i="12"/>
  <c r="K179" i="12"/>
  <c r="M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I183" i="12"/>
  <c r="O183" i="12"/>
  <c r="Q183" i="12"/>
  <c r="G184" i="12"/>
  <c r="M184" i="12" s="1"/>
  <c r="M183" i="12" s="1"/>
  <c r="I184" i="12"/>
  <c r="K184" i="12"/>
  <c r="K183" i="12" s="1"/>
  <c r="O184" i="12"/>
  <c r="Q184" i="12"/>
  <c r="V184" i="12"/>
  <c r="V183" i="12" s="1"/>
  <c r="G186" i="12"/>
  <c r="I186" i="12"/>
  <c r="K186" i="12"/>
  <c r="M186" i="12"/>
  <c r="O186" i="12"/>
  <c r="Q186" i="12"/>
  <c r="V186" i="12"/>
  <c r="AE189" i="12"/>
  <c r="AF189" i="12"/>
  <c r="I20" i="1"/>
  <c r="I19" i="1"/>
  <c r="I18" i="1"/>
  <c r="I17" i="1"/>
  <c r="I16" i="1"/>
  <c r="I61" i="1"/>
  <c r="J59" i="1" s="1"/>
  <c r="F42" i="1"/>
  <c r="G42" i="1"/>
  <c r="G25" i="1" s="1"/>
  <c r="A25" i="1" s="1"/>
  <c r="A26" i="1" s="1"/>
  <c r="G26" i="1" s="1"/>
  <c r="J49" i="1" l="1"/>
  <c r="J53" i="1"/>
  <c r="J57" i="1"/>
  <c r="J50" i="1"/>
  <c r="J52" i="1"/>
  <c r="J54" i="1"/>
  <c r="J56" i="1"/>
  <c r="J58" i="1"/>
  <c r="J60" i="1"/>
  <c r="J51" i="1"/>
  <c r="J55" i="1"/>
  <c r="H41" i="1"/>
  <c r="I41" i="1" s="1"/>
  <c r="G28" i="1"/>
  <c r="G23" i="1"/>
  <c r="M42" i="12"/>
  <c r="M171" i="12"/>
  <c r="M134" i="12"/>
  <c r="M64" i="12"/>
  <c r="M8" i="12"/>
  <c r="M91" i="12"/>
  <c r="M147" i="12"/>
  <c r="G171" i="12"/>
  <c r="M170" i="12"/>
  <c r="M169" i="12" s="1"/>
  <c r="G147" i="12"/>
  <c r="G64" i="12"/>
  <c r="G42" i="12"/>
  <c r="G134" i="12"/>
  <c r="G8" i="12"/>
  <c r="M162" i="12"/>
  <c r="M158" i="12" s="1"/>
  <c r="M111" i="12"/>
  <c r="M104" i="12" s="1"/>
  <c r="H42" i="1"/>
  <c r="J40" i="1"/>
  <c r="J39" i="1"/>
  <c r="J42" i="1" s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J61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<sst xmlns="http://schemas.openxmlformats.org/spreadsheetml/2006/main" count="851" uniqueCount="367">
  <si>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</si>
  <si>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</si>
  <si>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</si>
  <si>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</si>
  <si>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</si>
  <si>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</si>
  <si>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</si>
  <si>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</si>
  <si>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</si>
  <si>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</si>
  <si>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</si>
  <si>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</si>
  <si>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</si>
  <si>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</si>
  <si>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</si>
  <si>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</si>
  <si>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</si>
  <si>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</si>
  <si>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</si>
  <si>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</si>
  <si>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</si>
  <si>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</si>
  <si>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</si>
  <si>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</si>
  <si>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</si>
  <si>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</si>
  <si>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</si>
  <si>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</si>
  <si>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</si>
  <si>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</si>
  <si>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</si>
  <si>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</si>
  <si>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</si>
  <si>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</si>
  <si>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</si>
  <si>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</si>
  <si>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</si>
  <si>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</si>
  <si>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</si>
  <si>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</si>
  <si>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</si>
  <si>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</si>
  <si>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Hřiště v dolíku vč.oplocení</t>
  </si>
  <si>
    <t>Objekt:</t>
  </si>
  <si>
    <t>Rozpočet:</t>
  </si>
  <si>
    <t>.</t>
  </si>
  <si>
    <t>W509</t>
  </si>
  <si>
    <t>Hřiště v dolíku vč.oplocení, Ostrava-Výškovice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</si>
  <si>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</si>
  <si>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</si>
  <si>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</si>
  <si>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</si>
  <si>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</si>
  <si>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</si>
  <si>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</si>
  <si>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</si>
  <si>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</si>
  <si>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</si>
  <si>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</si>
  <si>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3</t>
  </si>
  <si>
    <t>Svislé a kompletní konstrukce</t>
  </si>
  <si>
    <t>46</t>
  </si>
  <si>
    <t>Zpevněné plochy</t>
  </si>
  <si>
    <t>9</t>
  </si>
  <si>
    <t>Ostatní konstrukce, bourání</t>
  </si>
  <si>
    <t>915</t>
  </si>
  <si>
    <t>Oplocení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</si>
  <si>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</si>
  <si>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</si>
  <si>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</si>
  <si>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</si>
  <si>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</si>
  <si>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</si>
  <si>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</si>
  <si>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</si>
  <si>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</si>
  <si>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</si>
  <si>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</si>
  <si>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</si>
  <si>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</si>
  <si>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</si>
  <si>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</si>
  <si>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</si>
  <si>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</si>
  <si>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</si>
  <si>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</si>
  <si>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</si>
  <si>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</si>
  <si>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</si>
  <si>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</si>
  <si>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</si>
  <si>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</si>
  <si>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</si>
  <si>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</si>
  <si>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</si>
  <si>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</si>
  <si>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</si>
  <si>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</si>
  <si>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</si>
  <si>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</si>
  <si>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</si>
  <si>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</si>
  <si>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122201101R00</t>
  </si>
  <si>
    <t>Odkopávky a  prokopávky nezapažené v hornině 3_x000D_
 do 100 m3</t>
  </si>
  <si>
    <t>m3</t>
  </si>
  <si>
    <t>800-1</t>
  </si>
  <si>
    <t>RTS 18/ I</t>
  </si>
  <si>
    <t>POL1_</t>
  </si>
  <si>
    <t>s přehozením výkopku na vzdálenost do 3 m nebo s naložením na dopravní prostředek,</t>
  </si>
  <si>
    <t>SPI</t>
  </si>
  <si>
    <t>dlaždice : 2,7*6,85*0,1</t>
  </si>
  <si>
    <t>VV</t>
  </si>
  <si>
    <t>2,4*8*0,1</t>
  </si>
  <si>
    <t>kačírek : (33,4+2*7,1+18,34)*0,35</t>
  </si>
  <si>
    <t>písk : 3,2*3,2*0,35</t>
  </si>
  <si>
    <t>122201109R00</t>
  </si>
  <si>
    <t>Odkopávky a  prokopávky nezapažené v hornině 3_x000D_
 příplatek k cenám za lepivost horniny</t>
  </si>
  <si>
    <t>Položka pořadí 1 : 30,43250*0,5</t>
  </si>
  <si>
    <t>139601102R00</t>
  </si>
  <si>
    <t>Ruční výkop jam, rýh a šachet v hornině 3</t>
  </si>
  <si>
    <t>s přehozením na vzdálenost do 5 m nebo s naložením na ruční dopravní prostředek</t>
  </si>
  <si>
    <t>0,4*0,4*1,1*4</t>
  </si>
  <si>
    <t>0,3*0,4*1,1*2*2</t>
  </si>
  <si>
    <t>0,6*0,6*1,1</t>
  </si>
  <si>
    <t>0,4*0,6*1,1*4</t>
  </si>
  <si>
    <t>0,3*0,3*1,1*8</t>
  </si>
  <si>
    <t>0,45*0,45*1,1*2</t>
  </si>
  <si>
    <t>0,3*0,4*1,1*12</t>
  </si>
  <si>
    <t>0,3*0,3*0,9*2</t>
  </si>
  <si>
    <t>0,3*0,3*1,0*25</t>
  </si>
  <si>
    <t>0,3*0,45*0,7*8</t>
  </si>
  <si>
    <t>Mezisoučet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</si>
  <si>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</si>
  <si>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</si>
  <si>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</si>
  <si>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30,433+8,674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</si>
  <si>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</si>
  <si>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</si>
  <si>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</si>
  <si>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</si>
  <si>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2,7*6,85</t>
  </si>
  <si>
    <t>2,4*8</t>
  </si>
  <si>
    <t>33,4+2*7,1+18,34</t>
  </si>
  <si>
    <t>3,2*3,2</t>
  </si>
  <si>
    <t>199000005R00</t>
  </si>
  <si>
    <t>Poplatky za skládku zeminy 1- 4</t>
  </si>
  <si>
    <t>t</t>
  </si>
  <si>
    <t>Položka pořadí 4 : 39,10700*1,65</t>
  </si>
  <si>
    <t>180402111R00</t>
  </si>
  <si>
    <t>Založení trávníku parkový trávník, výsevem, v rovině nebo na svahu do 1:5</t>
  </si>
  <si>
    <t>823-1</t>
  </si>
  <si>
    <t>RTS 17/ II</t>
  </si>
  <si>
    <t>na půdě předem připravené s pokosením, naložením, odvozem odpadu do 20 km a se složením,</t>
  </si>
  <si>
    <t>14*14,19</t>
  </si>
  <si>
    <t>-37,695-65,94-3*3</t>
  </si>
  <si>
    <t>vnější obvod oplocení : 29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</si>
  <si>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</si>
  <si>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</si>
  <si>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</si>
  <si>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</si>
  <si>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</si>
  <si>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</si>
  <si>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</si>
  <si>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</si>
  <si>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</si>
  <si>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</si>
  <si>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</si>
  <si>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</si>
  <si>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183403161R00</t>
  </si>
  <si>
    <t>Obdělávání půdy válením, v rovině nebo na svahu 1:5</t>
  </si>
  <si>
    <t>185802113R00</t>
  </si>
  <si>
    <t>Hnojení umělým hnojivem naširoko, v rovině nebo na svahu do 1:5</t>
  </si>
  <si>
    <t>půdy nebo trávníku s rozprostřením nebo s rozdělením hnojiva,</t>
  </si>
  <si>
    <t>115,025*0,05*0,001</t>
  </si>
  <si>
    <t>18001</t>
  </si>
  <si>
    <t>Pořízení a dovoz substrátu pro zahumusování</t>
  </si>
  <si>
    <t>Vlastní</t>
  </si>
  <si>
    <t>Indiv</t>
  </si>
  <si>
    <t>115,025*0,1</t>
  </si>
  <si>
    <t>00572400R</t>
  </si>
  <si>
    <t>směs travní parková, pro běžnou zátěž</t>
  </si>
  <si>
    <t>kg</t>
  </si>
  <si>
    <t>SPCM</t>
  </si>
  <si>
    <t>POL3_</t>
  </si>
  <si>
    <t>115,025*30*0,001</t>
  </si>
  <si>
    <t>25191158R</t>
  </si>
  <si>
    <t>hnojivo dusíkaté</t>
  </si>
  <si>
    <t>Kg</t>
  </si>
  <si>
    <t>275313611R00</t>
  </si>
  <si>
    <t>Beton základových patek prostý třídy C 16/20</t>
  </si>
  <si>
    <t>801-1</t>
  </si>
  <si>
    <t>0,4*0,4*0,8*4</t>
  </si>
  <si>
    <t>0,3*0,4*0,8*2*2</t>
  </si>
  <si>
    <t>0,6*0,6*0,8</t>
  </si>
  <si>
    <t>0,4*0,6*0,8*4</t>
  </si>
  <si>
    <t>0,3*0,3*0,8*8</t>
  </si>
  <si>
    <t>0,45*0,45*0,8*2</t>
  </si>
  <si>
    <t>0,3*0,4*0,8*12</t>
  </si>
  <si>
    <t>0,3*0,3*0,6*2</t>
  </si>
  <si>
    <t>0,3*0,3*0,75*25</t>
  </si>
  <si>
    <t>0,3*0,45*0,4*8</t>
  </si>
  <si>
    <t>6,2315*0,035</t>
  </si>
  <si>
    <t>631571004R00</t>
  </si>
  <si>
    <t>Násyp pod podlahy z kameniva z kameniva_x000D_
 ze štěrkopísku 0-32 tř. I</t>
  </si>
  <si>
    <t>pod mazaniny a dlažby, popř. na plochých střechách, vodorovný nebo ve spádu, s udusáním a urovnáním povrchu,</t>
  </si>
  <si>
    <t>0,4*0,4*0,1*4</t>
  </si>
  <si>
    <t>0,3*0,4*0,1*2*2</t>
  </si>
  <si>
    <t>0,6*0,6*0,1</t>
  </si>
  <si>
    <t>0,4*0,6*0,1*4</t>
  </si>
  <si>
    <t>0,3*0,3*0,1*8</t>
  </si>
  <si>
    <t>0,45*0,45*0,1*2</t>
  </si>
  <si>
    <t>0,3*0,4*0,1*12</t>
  </si>
  <si>
    <t>0,3*0,3*0,1*2</t>
  </si>
  <si>
    <t>0,3*0,3*0,1*25</t>
  </si>
  <si>
    <t>0,3*0,45*0,1*8</t>
  </si>
  <si>
    <t>311112120RT2</t>
  </si>
  <si>
    <t>Stěny z betonových bednicích tvárnic a betonu šířky 200 mm, zálivka betonem C16/20</t>
  </si>
  <si>
    <t>(ztracené bednění) z betonových tvárnic a zálivka betonem,</t>
  </si>
  <si>
    <t>4*1,5</t>
  </si>
  <si>
    <t>311361821R00</t>
  </si>
  <si>
    <t>Výztuž nadzákladových zdí z betonářské oceli 10 505(R)</t>
  </si>
  <si>
    <t>včetně distančních prvků</t>
  </si>
  <si>
    <t>311011</t>
  </si>
  <si>
    <t>Dod+mont chemiké kotvy vč. roxoru a vrtání    viz S1</t>
  </si>
  <si>
    <t>ks</t>
  </si>
  <si>
    <t>31102</t>
  </si>
  <si>
    <t>Nátěr na betonové povrchy 2x vč. penetrace   - celá zídka</t>
  </si>
  <si>
    <t>(4+0,2)*2*2,95+4*0,2</t>
  </si>
  <si>
    <t>31103</t>
  </si>
  <si>
    <t>Začištění horní plochy zídky</t>
  </si>
  <si>
    <t>4*0,2</t>
  </si>
  <si>
    <t>31104</t>
  </si>
  <si>
    <t>Vyspravení stávající části betonové zídky sanační,reprofilační maltou vč. nutného otlučení</t>
  </si>
  <si>
    <t>(4+0,2)*2*1,45+4*0,2</t>
  </si>
  <si>
    <t>564811112R00</t>
  </si>
  <si>
    <t>Podklad ze štěrkodrti s rozprostřením a zhutněním frakce 0-32 mm, tloušťka po zhutnění 60 mm</t>
  </si>
  <si>
    <t>822-1</t>
  </si>
  <si>
    <t>fr.5-15mm</t>
  </si>
  <si>
    <t>POP</t>
  </si>
  <si>
    <t>564831111R00</t>
  </si>
  <si>
    <t>Podklad ze štěrkodrti s rozprostřením a zhutněním frakce 0-63 mm, tloušťka po zhutnění 100 mm</t>
  </si>
  <si>
    <t>564871111R00</t>
  </si>
  <si>
    <t>Podklad ze štěrkodrti s rozprostřením a zhutněním frakce 0-63 mm, tloušťka po zhutnění 250 mm</t>
  </si>
  <si>
    <t>fr. 8-32mm</t>
  </si>
  <si>
    <t>631571005R00</t>
  </si>
  <si>
    <t>Násyp pod podlahy z kameniva z kameniva_x000D_
 z kačírku frakce 22-32 mm</t>
  </si>
  <si>
    <t>(33,4+2*7,1+18,34)*0,25</t>
  </si>
  <si>
    <t>460001</t>
  </si>
  <si>
    <t>Dod+mont netkaná gotextilie</t>
  </si>
  <si>
    <t>2,7*6,85*1,1</t>
  </si>
  <si>
    <t>2,4*8*1,1</t>
  </si>
  <si>
    <t>65,94*1,1</t>
  </si>
  <si>
    <t>460101</t>
  </si>
  <si>
    <t>Dod+mont pryžová dlažba tl.45mm</t>
  </si>
  <si>
    <t>POL12_1</t>
  </si>
  <si>
    <t>916561111R00</t>
  </si>
  <si>
    <t>Osazení záhonového obrubníku betonového do lože z betonu prostého C 12/15, s boční opěrou z betonu prostého</t>
  </si>
  <si>
    <t>m</t>
  </si>
  <si>
    <t>se zřízením lože z betonu prostého C 12/15 tl. 80-100 mm</t>
  </si>
  <si>
    <t>(6,85+2,7)*2-4</t>
  </si>
  <si>
    <t>(8+2,4)*2</t>
  </si>
  <si>
    <t>181022</t>
  </si>
  <si>
    <t>Dod+mont neviditelný obrubník  1000x80x78</t>
  </si>
  <si>
    <t>24,9+12,8+2*9,5</t>
  </si>
  <si>
    <t>59217335R</t>
  </si>
  <si>
    <t>obrubník zahradní materiál beton; l = 1000,0 mm; š = 50,0 mm; h = 250,0 mm; barva šedá</t>
  </si>
  <si>
    <t>kus</t>
  </si>
  <si>
    <t>35,9*1,02</t>
  </si>
  <si>
    <t>767914120R00</t>
  </si>
  <si>
    <t>Montáž oplocení z pletiva rámového na ocelové sloupky, o výšce přes 1,0 do 1,5 m</t>
  </si>
  <si>
    <t>800-767</t>
  </si>
  <si>
    <t>(14+14,19)*2</t>
  </si>
  <si>
    <t>-0,9</t>
  </si>
  <si>
    <t>91501</t>
  </si>
  <si>
    <t>Dod+mont ocel.sloupek oplocení 60x40mm Euro, vč.kotev a kotvení vč. povrchové úpravy  dl. 2000mm</t>
  </si>
  <si>
    <t>91502</t>
  </si>
  <si>
    <t>Dod+mont ocel.sloupek oplocení 60x60mm rohový, vč.kotev a kotvení vč. povrchové úpravy  dl. 2000mm</t>
  </si>
  <si>
    <t>91503</t>
  </si>
  <si>
    <t>Dod+mont ocel.sloupek brankový 40x60mm, vč.kotev a kotvení vč. povrchové úpravy  dl. 2000mm</t>
  </si>
  <si>
    <t>91504</t>
  </si>
  <si>
    <t>Dod+mont ocel.vzpěra oplocení 30x2mm vč.úchytů, vč.kotev a kotvení vč. povrchové úpravy       dl.2000mm</t>
  </si>
  <si>
    <t>91505</t>
  </si>
  <si>
    <t>Dod+mont uzamykatelná branka     prv.11</t>
  </si>
  <si>
    <t>91506</t>
  </si>
  <si>
    <t>Dod 3D europanel 2,51x1,23m</t>
  </si>
  <si>
    <t>91507</t>
  </si>
  <si>
    <t>Dod 3D europanel 1,22x1,23m</t>
  </si>
  <si>
    <t>91508</t>
  </si>
  <si>
    <t>Dod 3D europanel 1,03x1,23m</t>
  </si>
  <si>
    <t>91509</t>
  </si>
  <si>
    <t>Dod 3D europanel 1,51x1,23m</t>
  </si>
  <si>
    <t>9501</t>
  </si>
  <si>
    <t>Dod+mont herní sestavy dřevec se skluzavkou     prv.1</t>
  </si>
  <si>
    <t>9502</t>
  </si>
  <si>
    <t>Dod+mont laminátová lezecká stěna   prv.2</t>
  </si>
  <si>
    <t>9503</t>
  </si>
  <si>
    <t>Dod+mont závěsná houpačka jednomístná     prv.3</t>
  </si>
  <si>
    <t>9504</t>
  </si>
  <si>
    <t>Dod+mont dětské pískoviště se sedacími plochami vč.plachty,písku,geotextilie na dno     prv.4</t>
  </si>
  <si>
    <t>9505</t>
  </si>
  <si>
    <t>Dod+mont pružinová houpačka koník      prv.5</t>
  </si>
  <si>
    <t>9506</t>
  </si>
  <si>
    <t>Dod+mont pružinová houpačka auto      prv.6</t>
  </si>
  <si>
    <t>9507</t>
  </si>
  <si>
    <t>Dod+mont houpačka kládová    prv.7</t>
  </si>
  <si>
    <t>9508</t>
  </si>
  <si>
    <t>Dod+mont dřevěná lavička    prv.8</t>
  </si>
  <si>
    <t>9509</t>
  </si>
  <si>
    <t>Dod+mont dřevěná lavička bez opěradla   prv.9</t>
  </si>
  <si>
    <t>9510</t>
  </si>
  <si>
    <t>Dod+mont odpadkový koš    prv.12</t>
  </si>
  <si>
    <t>113106121R00</t>
  </si>
  <si>
    <t>Rozebrání komunikací pro pěší s jakýmkoliv ložem a výplní spár_x000D_
 z betonových nebo kameninových dlaždic nebo tvarovek</t>
  </si>
  <si>
    <t>s přemístěním hmot na skládku na vzdálenost do 3 m nebo s naložením na dopravní prostředek</t>
  </si>
  <si>
    <t>6,48*6,4</t>
  </si>
  <si>
    <t>113107520R00</t>
  </si>
  <si>
    <t>Odstranění podkladů nebo krytů z kameniva hrubého drceného, v ploše jednotlivě do 50 m2, tloušťka vrstvy 200 mm</t>
  </si>
  <si>
    <t>960101</t>
  </si>
  <si>
    <t>Odstranění,odvoz a likvidace stávajícího pískoviště</t>
  </si>
  <si>
    <t>979081111R00</t>
  </si>
  <si>
    <t>Odvoz suti a vybouraných hmot na skládku do 1 km</t>
  </si>
  <si>
    <t>801-3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</si>
  <si>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</si>
  <si>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</si>
  <si>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</si>
  <si>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</si>
  <si>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979990001R00</t>
  </si>
  <si>
    <t>Poplatek za skládku stavební suti</t>
  </si>
  <si>
    <t>998227111R00</t>
  </si>
  <si>
    <t xml:space="preserve">Přesun hmot, plochy pro tělovýchovu umělý sportovní povrch z dílců,  </t>
  </si>
  <si>
    <t>POL7_</t>
  </si>
  <si>
    <t>005111020R</t>
  </si>
  <si>
    <t>Vytyčení stavby</t>
  </si>
  <si>
    <t>Soubor</t>
  </si>
  <si>
    <t>POL99_8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</si>
  <si>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</si>
  <si>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</si>
  <si>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</si>
  <si>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</si>
  <si>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</si>
  <si>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</si>
  <si>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</si>
  <si>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</si>
  <si>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</si>
  <si>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</si>
  <si>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</si>
  <si>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</si>
  <si>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</si>
  <si>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</si>
  <si>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</si>
  <si>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</si>
  <si>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</si>
  <si>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</si>
  <si>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</si>
  <si>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</si>
  <si>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</si>
  <si>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JKSO:</t>
  </si>
  <si>
    <t>823.39</t>
  </si>
  <si>
    <t>plochy pro tělovýchovu nekryté ostatní</t>
  </si>
  <si>
    <t>JKSO</t>
  </si>
  <si>
    <t xml:space="preserve"> m2</t>
  </si>
  <si>
    <t>kryt (materiál konstrukce krytu) vegetační</t>
  </si>
  <si>
    <t>JKSOChar</t>
  </si>
  <si>
    <t>novostavba objektu</t>
  </si>
  <si>
    <t>JKSOAkce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</si>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</sst>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25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89" t="s">
        <v>39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5">
      <c r="A2" s="3"/>
      <c r="B2" s="104" t="s">
        <v>22</v>
      </c>
      <c r="C2" s="105"/>
      <c r="D2" s="106" t="s">
        <v>46</v>
      </c>
      <c r="E2" s="107" t="s">
        <v>47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43</v>
      </c>
      <c r="C3" s="105"/>
      <c r="D3" s="111" t="s">
        <v>41</v>
      </c>
      <c r="E3" s="112" t="s">
        <v>42</v>
      </c>
      <c r="F3" s="113"/>
      <c r="G3" s="113"/>
      <c r="H3" s="113"/>
      <c r="I3" s="113"/>
      <c r="J3" s="114"/>
    </row>
    <row r="4" spans="1:15" ht="23.25" customHeight="1" x14ac:dyDescent="0.25">
      <c r="A4" s="103">
        <v>4406</v>
      </c>
      <c r="B4" s="115" t="s">
        <v>44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5" t="s">
        <v>40</v>
      </c>
      <c r="C5" s="4"/>
      <c r="D5" s="30"/>
      <c r="E5" s="24"/>
      <c r="F5" s="24"/>
      <c r="G5" s="24"/>
      <c r="H5" s="26" t="s">
        <v>38</v>
      </c>
      <c r="I5" s="30"/>
      <c r="J5" s="10"/>
    </row>
    <row r="6" spans="1:15" ht="15.75" customHeight="1" x14ac:dyDescent="0.25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5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5">
      <c r="A8" s="3"/>
      <c r="B8" s="45" t="s">
        <v>20</v>
      </c>
      <c r="C8" s="4"/>
      <c r="D8" s="33"/>
      <c r="E8" s="4"/>
      <c r="F8" s="4"/>
      <c r="G8" s="43"/>
      <c r="H8" s="26" t="s">
        <v>38</v>
      </c>
      <c r="I8" s="30"/>
      <c r="J8" s="10"/>
    </row>
    <row r="9" spans="1:15" ht="15.75" hidden="1" customHeight="1" x14ac:dyDescent="0.25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5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3"/>
      <c r="B11" s="45" t="s">
        <v>19</v>
      </c>
      <c r="C11" s="4"/>
      <c r="D11" s="121"/>
      <c r="E11" s="121"/>
      <c r="F11" s="121"/>
      <c r="G11" s="121"/>
      <c r="H11" s="26" t="s">
        <v>38</v>
      </c>
      <c r="I11" s="126"/>
      <c r="J11" s="10"/>
    </row>
    <row r="12" spans="1:15" ht="15.75" customHeight="1" x14ac:dyDescent="0.25">
      <c r="A12" s="3"/>
      <c r="B12" s="39"/>
      <c r="C12" s="24"/>
      <c r="D12" s="122"/>
      <c r="E12" s="122"/>
      <c r="F12" s="122"/>
      <c r="G12" s="122"/>
      <c r="H12" s="26" t="s">
        <v>34</v>
      </c>
      <c r="I12" s="126"/>
      <c r="J12" s="10"/>
    </row>
    <row r="13" spans="1:15" ht="15.75" customHeight="1" x14ac:dyDescent="0.25">
      <c r="A13" s="3"/>
      <c r="B13" s="40"/>
      <c r="C13" s="25"/>
      <c r="D13" s="125"/>
      <c r="E13" s="123"/>
      <c r="F13" s="124"/>
      <c r="G13" s="124"/>
      <c r="H13" s="27"/>
      <c r="I13" s="32"/>
      <c r="J13" s="49"/>
    </row>
    <row r="14" spans="1:15" ht="24" hidden="1" customHeight="1" x14ac:dyDescent="0.25">
      <c r="A14" s="3"/>
      <c r="B14" s="64" t="s">
        <v>21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5">
      <c r="A15" s="3"/>
      <c r="B15" s="50" t="s">
        <v>32</v>
      </c>
      <c r="C15" s="70"/>
      <c r="D15" s="51"/>
      <c r="E15" s="95"/>
      <c r="F15" s="95"/>
      <c r="G15" s="96"/>
      <c r="H15" s="96"/>
      <c r="I15" s="96" t="s">
        <v>29</v>
      </c>
      <c r="J15" s="97"/>
    </row>
    <row r="16" spans="1:15" ht="23.25" customHeight="1" x14ac:dyDescent="0.25">
      <c r="A16" s="189" t="s">
        <v>24</v>
      </c>
      <c r="B16" s="55" t="s">
        <v>24</v>
      </c>
      <c r="C16" s="56"/>
      <c r="D16" s="57"/>
      <c r="E16" s="82"/>
      <c r="F16" s="83"/>
      <c r="G16" s="82"/>
      <c r="H16" s="83"/>
      <c r="I16" s="82">
        <f>SUMIF(F49:F60,A16,I49:I60)+SUMIF(F49:F60,"PSU",I49:I60)</f>
        <v>0</v>
      </c>
      <c r="J16" s="84"/>
    </row>
    <row r="17" spans="1:10" ht="23.25" customHeight="1" x14ac:dyDescent="0.25">
      <c r="A17" s="189" t="s">
        <v>25</v>
      </c>
      <c r="B17" s="55" t="s">
        <v>25</v>
      </c>
      <c r="C17" s="56"/>
      <c r="D17" s="57"/>
      <c r="E17" s="82"/>
      <c r="F17" s="83"/>
      <c r="G17" s="82"/>
      <c r="H17" s="83"/>
      <c r="I17" s="82">
        <f>SUMIF(F49:F60,A17,I49:I60)</f>
        <v>0</v>
      </c>
      <c r="J17" s="84"/>
    </row>
    <row r="18" spans="1:10" ht="23.25" customHeight="1" x14ac:dyDescent="0.25">
      <c r="A18" s="189" t="s">
        <v>26</v>
      </c>
      <c r="B18" s="55" t="s">
        <v>26</v>
      </c>
      <c r="C18" s="56"/>
      <c r="D18" s="57"/>
      <c r="E18" s="82"/>
      <c r="F18" s="83"/>
      <c r="G18" s="82"/>
      <c r="H18" s="83"/>
      <c r="I18" s="82">
        <f>SUMIF(F49:F60,A18,I49:I60)</f>
        <v>0</v>
      </c>
      <c r="J18" s="84"/>
    </row>
    <row r="19" spans="1:10" ht="23.25" customHeight="1" x14ac:dyDescent="0.25">
      <c r="A19" s="189" t="s">
        <v>73</v>
      </c>
      <c r="B19" s="55" t="s">
        <v>27</v>
      </c>
      <c r="C19" s="56"/>
      <c r="D19" s="57"/>
      <c r="E19" s="82"/>
      <c r="F19" s="83"/>
      <c r="G19" s="82"/>
      <c r="H19" s="83"/>
      <c r="I19" s="82">
        <f>SUMIF(F49:F60,A19,I49:I60)</f>
        <v>0</v>
      </c>
      <c r="J19" s="84"/>
    </row>
    <row r="20" spans="1:10" ht="23.25" customHeight="1" x14ac:dyDescent="0.25">
      <c r="A20" s="189" t="s">
        <v>74</v>
      </c>
      <c r="B20" s="55" t="s">
        <v>28</v>
      </c>
      <c r="C20" s="56"/>
      <c r="D20" s="57"/>
      <c r="E20" s="82"/>
      <c r="F20" s="83"/>
      <c r="G20" s="82"/>
      <c r="H20" s="83"/>
      <c r="I20" s="82">
        <f>SUMIF(F49:F60,A20,I49:I60)</f>
        <v>0</v>
      </c>
      <c r="J20" s="84"/>
    </row>
    <row r="21" spans="1:10" ht="23.25" customHeight="1" x14ac:dyDescent="0.25">
      <c r="A21" s="3"/>
      <c r="B21" s="72" t="s">
        <v>29</v>
      </c>
      <c r="C21" s="73"/>
      <c r="D21" s="74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5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80">
        <f>ZakladDPHSniVypocet</f>
        <v>0</v>
      </c>
      <c r="H23" s="81"/>
      <c r="I23" s="81"/>
      <c r="J23" s="60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78">
        <f>IF(A24&gt;50, ROUNDUP(A23, 0), ROUNDDOWN(A23, 0))</f>
        <v>0</v>
      </c>
      <c r="H24" s="79"/>
      <c r="I24" s="79"/>
      <c r="J24" s="60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80">
        <f>ZakladDPHZaklVypocet</f>
        <v>0</v>
      </c>
      <c r="H25" s="81"/>
      <c r="I25" s="81"/>
      <c r="J25" s="60" t="str">
        <f t="shared" si="0"/>
        <v>CZK</v>
      </c>
    </row>
    <row r="26" spans="1:10" ht="23.25" customHeight="1" x14ac:dyDescent="0.25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92">
        <f>IF(A26&gt;50, ROUNDUP(A25, 0), ROUNDDOWN(A25, 0))</f>
        <v>0</v>
      </c>
      <c r="H26" s="93"/>
      <c r="I26" s="93"/>
      <c r="J26" s="54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1" t="str">
        <f t="shared" si="0"/>
        <v>CZK</v>
      </c>
    </row>
    <row r="28" spans="1:10" ht="27.75" hidden="1" customHeight="1" thickBot="1" x14ac:dyDescent="0.3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50</v>
      </c>
    </row>
    <row r="30" spans="1:10" ht="12.75" customHeight="1" x14ac:dyDescent="0.25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5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43216</v>
      </c>
      <c r="I32" s="37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5">
      <c r="A34" s="28"/>
      <c r="B34" s="28"/>
      <c r="C34" s="29"/>
      <c r="D34" s="87"/>
      <c r="E34" s="88"/>
      <c r="F34" s="29"/>
      <c r="G34" s="87"/>
      <c r="H34" s="88"/>
      <c r="I34" s="88"/>
      <c r="J34" s="36"/>
    </row>
    <row r="35" spans="1:10" ht="12.75" customHeight="1" x14ac:dyDescent="0.25">
      <c r="A35" s="3"/>
      <c r="B35" s="3"/>
      <c r="C35" s="4"/>
      <c r="D35" s="77" t="s">
        <v>2</v>
      </c>
      <c r="E35" s="77"/>
      <c r="F35" s="4"/>
      <c r="G35" s="43"/>
      <c r="H35" s="12" t="s">
        <v>3</v>
      </c>
      <c r="I35" s="43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5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5">
      <c r="A39" s="131">
        <v>1</v>
      </c>
      <c r="B39" s="141" t="s">
        <v>48</v>
      </c>
      <c r="C39" s="142"/>
      <c r="D39" s="143"/>
      <c r="E39" s="143"/>
      <c r="F39" s="144">
        <f>'01 01 Pol'!AE189</f>
        <v>0</v>
      </c>
      <c r="G39" s="145">
        <f>'01 01 Pol'!AF189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5">
      <c r="A40" s="131">
        <v>2</v>
      </c>
      <c r="B40" s="148" t="s">
        <v>41</v>
      </c>
      <c r="C40" s="149" t="s">
        <v>42</v>
      </c>
      <c r="D40" s="150"/>
      <c r="E40" s="150"/>
      <c r="F40" s="151">
        <f>'01 01 Pol'!AE189</f>
        <v>0</v>
      </c>
      <c r="G40" s="152">
        <f>'01 01 Pol'!AF189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5">
      <c r="A41" s="131">
        <v>3</v>
      </c>
      <c r="B41" s="154" t="s">
        <v>41</v>
      </c>
      <c r="C41" s="142" t="s">
        <v>42</v>
      </c>
      <c r="D41" s="143"/>
      <c r="E41" s="143"/>
      <c r="F41" s="155">
        <f>'01 01 Pol'!AE189</f>
        <v>0</v>
      </c>
      <c r="G41" s="146">
        <f>'01 01 Pol'!AF189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5">
      <c r="A42" s="131"/>
      <c r="B42" s="156" t="s">
        <v>49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 x14ac:dyDescent="0.3">
      <c r="B46" s="171" t="s">
        <v>51</v>
      </c>
    </row>
    <row r="48" spans="1:10" ht="25.5" customHeight="1" x14ac:dyDescent="0.25">
      <c r="A48" s="172"/>
      <c r="B48" s="175" t="s">
        <v>17</v>
      </c>
      <c r="C48" s="175" t="s">
        <v>5</v>
      </c>
      <c r="D48" s="176"/>
      <c r="E48" s="176"/>
      <c r="F48" s="177" t="s">
        <v>52</v>
      </c>
      <c r="G48" s="177"/>
      <c r="H48" s="177"/>
      <c r="I48" s="177" t="s">
        <v>29</v>
      </c>
      <c r="J48" s="177" t="s">
        <v>0</v>
      </c>
    </row>
    <row r="49" spans="1:10" ht="25.5" customHeight="1" x14ac:dyDescent="0.25">
      <c r="A49" s="173"/>
      <c r="B49" s="178" t="s">
        <v>53</v>
      </c>
      <c r="C49" s="179" t="s">
        <v>54</v>
      </c>
      <c r="D49" s="180"/>
      <c r="E49" s="180"/>
      <c r="F49" s="185" t="s">
        <v>24</v>
      </c>
      <c r="G49" s="186"/>
      <c r="H49" s="186"/>
      <c r="I49" s="186">
        <f>'01 01 Pol'!G8</f>
        <v>0</v>
      </c>
      <c r="J49" s="183" t="str">
        <f>IF(I61=0,"",I49/I61*100)</f>
        <v/>
      </c>
    </row>
    <row r="50" spans="1:10" ht="25.5" customHeight="1" x14ac:dyDescent="0.25">
      <c r="A50" s="173"/>
      <c r="B50" s="178" t="s">
        <v>55</v>
      </c>
      <c r="C50" s="179" t="s">
        <v>56</v>
      </c>
      <c r="D50" s="180"/>
      <c r="E50" s="180"/>
      <c r="F50" s="185" t="s">
        <v>24</v>
      </c>
      <c r="G50" s="186"/>
      <c r="H50" s="186"/>
      <c r="I50" s="186">
        <f>'01 01 Pol'!G42</f>
        <v>0</v>
      </c>
      <c r="J50" s="183" t="str">
        <f>IF(I61=0,"",I50/I61*100)</f>
        <v/>
      </c>
    </row>
    <row r="51" spans="1:10" ht="25.5" customHeight="1" x14ac:dyDescent="0.25">
      <c r="A51" s="173"/>
      <c r="B51" s="178" t="s">
        <v>57</v>
      </c>
      <c r="C51" s="179" t="s">
        <v>58</v>
      </c>
      <c r="D51" s="180"/>
      <c r="E51" s="180"/>
      <c r="F51" s="185" t="s">
        <v>24</v>
      </c>
      <c r="G51" s="186"/>
      <c r="H51" s="186"/>
      <c r="I51" s="186">
        <f>'01 01 Pol'!G64</f>
        <v>0</v>
      </c>
      <c r="J51" s="183" t="str">
        <f>IF(I61=0,"",I51/I61*100)</f>
        <v/>
      </c>
    </row>
    <row r="52" spans="1:10" ht="25.5" customHeight="1" x14ac:dyDescent="0.25">
      <c r="A52" s="173"/>
      <c r="B52" s="178" t="s">
        <v>59</v>
      </c>
      <c r="C52" s="179" t="s">
        <v>60</v>
      </c>
      <c r="D52" s="180"/>
      <c r="E52" s="180"/>
      <c r="F52" s="185" t="s">
        <v>24</v>
      </c>
      <c r="G52" s="186"/>
      <c r="H52" s="186"/>
      <c r="I52" s="186">
        <f>'01 01 Pol'!G91</f>
        <v>0</v>
      </c>
      <c r="J52" s="183" t="str">
        <f>IF(I61=0,"",I52/I61*100)</f>
        <v/>
      </c>
    </row>
    <row r="53" spans="1:10" ht="25.5" customHeight="1" x14ac:dyDescent="0.25">
      <c r="A53" s="173"/>
      <c r="B53" s="178" t="s">
        <v>61</v>
      </c>
      <c r="C53" s="179" t="s">
        <v>62</v>
      </c>
      <c r="D53" s="180"/>
      <c r="E53" s="180"/>
      <c r="F53" s="185" t="s">
        <v>24</v>
      </c>
      <c r="G53" s="186"/>
      <c r="H53" s="186"/>
      <c r="I53" s="186">
        <f>'01 01 Pol'!G104</f>
        <v>0</v>
      </c>
      <c r="J53" s="183" t="str">
        <f>IF(I61=0,"",I53/I61*100)</f>
        <v/>
      </c>
    </row>
    <row r="54" spans="1:10" ht="25.5" customHeight="1" x14ac:dyDescent="0.25">
      <c r="A54" s="173"/>
      <c r="B54" s="178" t="s">
        <v>63</v>
      </c>
      <c r="C54" s="179" t="s">
        <v>64</v>
      </c>
      <c r="D54" s="180"/>
      <c r="E54" s="180"/>
      <c r="F54" s="185" t="s">
        <v>24</v>
      </c>
      <c r="G54" s="186"/>
      <c r="H54" s="186"/>
      <c r="I54" s="186">
        <f>'01 01 Pol'!G125</f>
        <v>0</v>
      </c>
      <c r="J54" s="183" t="str">
        <f>IF(I61=0,"",I54/I61*100)</f>
        <v/>
      </c>
    </row>
    <row r="55" spans="1:10" ht="25.5" customHeight="1" x14ac:dyDescent="0.25">
      <c r="A55" s="173"/>
      <c r="B55" s="178" t="s">
        <v>65</v>
      </c>
      <c r="C55" s="179" t="s">
        <v>66</v>
      </c>
      <c r="D55" s="180"/>
      <c r="E55" s="180"/>
      <c r="F55" s="185" t="s">
        <v>24</v>
      </c>
      <c r="G55" s="186"/>
      <c r="H55" s="186"/>
      <c r="I55" s="186">
        <f>'01 01 Pol'!G134</f>
        <v>0</v>
      </c>
      <c r="J55" s="183" t="str">
        <f>IF(I61=0,"",I55/I61*100)</f>
        <v/>
      </c>
    </row>
    <row r="56" spans="1:10" ht="25.5" customHeight="1" x14ac:dyDescent="0.25">
      <c r="A56" s="173"/>
      <c r="B56" s="178" t="s">
        <v>67</v>
      </c>
      <c r="C56" s="179" t="s">
        <v>68</v>
      </c>
      <c r="D56" s="180"/>
      <c r="E56" s="180"/>
      <c r="F56" s="185" t="s">
        <v>24</v>
      </c>
      <c r="G56" s="186"/>
      <c r="H56" s="186"/>
      <c r="I56" s="186">
        <f>'01 01 Pol'!G147</f>
        <v>0</v>
      </c>
      <c r="J56" s="183" t="str">
        <f>IF(I61=0,"",I56/I61*100)</f>
        <v/>
      </c>
    </row>
    <row r="57" spans="1:10" ht="25.5" customHeight="1" x14ac:dyDescent="0.25">
      <c r="A57" s="173"/>
      <c r="B57" s="178" t="s">
        <v>69</v>
      </c>
      <c r="C57" s="179" t="s">
        <v>70</v>
      </c>
      <c r="D57" s="180"/>
      <c r="E57" s="180"/>
      <c r="F57" s="185" t="s">
        <v>24</v>
      </c>
      <c r="G57" s="186"/>
      <c r="H57" s="186"/>
      <c r="I57" s="186">
        <f>'01 01 Pol'!G158</f>
        <v>0</v>
      </c>
      <c r="J57" s="183" t="str">
        <f>IF(I61=0,"",I57/I61*100)</f>
        <v/>
      </c>
    </row>
    <row r="58" spans="1:10" ht="25.5" customHeight="1" x14ac:dyDescent="0.25">
      <c r="A58" s="173"/>
      <c r="B58" s="178" t="s">
        <v>71</v>
      </c>
      <c r="C58" s="179" t="s">
        <v>72</v>
      </c>
      <c r="D58" s="180"/>
      <c r="E58" s="180"/>
      <c r="F58" s="185" t="s">
        <v>24</v>
      </c>
      <c r="G58" s="186"/>
      <c r="H58" s="186"/>
      <c r="I58" s="186">
        <f>'01 01 Pol'!G169</f>
        <v>0</v>
      </c>
      <c r="J58" s="183" t="str">
        <f>IF(I61=0,"",I58/I61*100)</f>
        <v/>
      </c>
    </row>
    <row r="59" spans="1:10" ht="25.5" customHeight="1" x14ac:dyDescent="0.25">
      <c r="A59" s="173"/>
      <c r="B59" s="178" t="s">
        <v>73</v>
      </c>
      <c r="C59" s="179" t="s">
        <v>27</v>
      </c>
      <c r="D59" s="180"/>
      <c r="E59" s="180"/>
      <c r="F59" s="185" t="s">
        <v>73</v>
      </c>
      <c r="G59" s="186"/>
      <c r="H59" s="186"/>
      <c r="I59" s="186">
        <f>'01 01 Pol'!G171</f>
        <v>0</v>
      </c>
      <c r="J59" s="183" t="str">
        <f>IF(I61=0,"",I59/I61*100)</f>
        <v/>
      </c>
    </row>
    <row r="60" spans="1:10" ht="25.5" customHeight="1" x14ac:dyDescent="0.25">
      <c r="A60" s="173"/>
      <c r="B60" s="178" t="s">
        <v>74</v>
      </c>
      <c r="C60" s="179" t="s">
        <v>28</v>
      </c>
      <c r="D60" s="180"/>
      <c r="E60" s="180"/>
      <c r="F60" s="185" t="s">
        <v>74</v>
      </c>
      <c r="G60" s="186"/>
      <c r="H60" s="186"/>
      <c r="I60" s="186">
        <f>'01 01 Pol'!G183</f>
        <v>0</v>
      </c>
      <c r="J60" s="183" t="str">
        <f>IF(I61=0,"",I60/I61*100)</f>
        <v/>
      </c>
    </row>
    <row r="61" spans="1:10" ht="25.5" customHeight="1" x14ac:dyDescent="0.25">
      <c r="A61" s="174"/>
      <c r="B61" s="181" t="s">
        <v>1</v>
      </c>
      <c r="C61" s="181"/>
      <c r="D61" s="182"/>
      <c r="E61" s="182"/>
      <c r="F61" s="187"/>
      <c r="G61" s="188"/>
      <c r="H61" s="188"/>
      <c r="I61" s="188">
        <f>SUM(I49:I60)</f>
        <v>0</v>
      </c>
      <c r="J61" s="184">
        <f>SUM(J49:J60)</f>
        <v>0</v>
      </c>
    </row>
    <row r="62" spans="1:10" x14ac:dyDescent="0.25">
      <c r="F62" s="129"/>
      <c r="G62" s="128"/>
      <c r="H62" s="129"/>
      <c r="I62" s="128"/>
      <c r="J62" s="130"/>
    </row>
    <row r="63" spans="1:10" x14ac:dyDescent="0.25">
      <c r="F63" s="129"/>
      <c r="G63" s="128"/>
      <c r="H63" s="129"/>
      <c r="I63" s="128"/>
      <c r="J63" s="130"/>
    </row>
    <row r="64" spans="1:10" x14ac:dyDescent="0.25">
      <c r="F64" s="129"/>
      <c r="G64" s="128"/>
      <c r="H64" s="129"/>
      <c r="I64" s="128"/>
      <c r="J64" s="130"/>
    </row>
  </sheetData>
  <sheetProtection password="DDE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6" t="s">
        <v>7</v>
      </c>
      <c r="B2" s="75"/>
      <c r="C2" s="101"/>
      <c r="D2" s="101"/>
      <c r="E2" s="101"/>
      <c r="F2" s="101"/>
      <c r="G2" s="102"/>
    </row>
    <row r="3" spans="1:7" ht="24.9" customHeight="1" x14ac:dyDescent="0.25">
      <c r="A3" s="76" t="s">
        <v>8</v>
      </c>
      <c r="B3" s="75"/>
      <c r="C3" s="101"/>
      <c r="D3" s="101"/>
      <c r="E3" s="101"/>
      <c r="F3" s="101"/>
      <c r="G3" s="102"/>
    </row>
    <row r="4" spans="1:7" ht="24.9" customHeight="1" x14ac:dyDescent="0.25">
      <c r="A4" s="76" t="s">
        <v>9</v>
      </c>
      <c r="B4" s="75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sheetProtection password="DDE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1" t="s">
        <v>75</v>
      </c>
      <c r="B1" s="191"/>
      <c r="C1" s="191"/>
      <c r="D1" s="191"/>
      <c r="E1" s="191"/>
      <c r="F1" s="191"/>
      <c r="G1" s="191"/>
      <c r="AG1" t="s">
        <v>76</v>
      </c>
    </row>
    <row r="2" spans="1:60" ht="25.05" customHeight="1" x14ac:dyDescent="0.25">
      <c r="A2" s="192" t="s">
        <v>7</v>
      </c>
      <c r="B2" s="75" t="s">
        <v>46</v>
      </c>
      <c r="C2" s="195" t="s">
        <v>47</v>
      </c>
      <c r="D2" s="193"/>
      <c r="E2" s="193"/>
      <c r="F2" s="193"/>
      <c r="G2" s="194"/>
      <c r="AG2" t="s">
        <v>77</v>
      </c>
    </row>
    <row r="3" spans="1:60" ht="25.05" customHeight="1" x14ac:dyDescent="0.25">
      <c r="A3" s="192" t="s">
        <v>8</v>
      </c>
      <c r="B3" s="75" t="s">
        <v>41</v>
      </c>
      <c r="C3" s="195" t="s">
        <v>42</v>
      </c>
      <c r="D3" s="193"/>
      <c r="E3" s="193"/>
      <c r="F3" s="193"/>
      <c r="G3" s="194"/>
      <c r="AC3" s="127" t="s">
        <v>77</v>
      </c>
      <c r="AG3" t="s">
        <v>78</v>
      </c>
    </row>
    <row r="4" spans="1:60" ht="25.05" customHeight="1" x14ac:dyDescent="0.25">
      <c r="A4" s="196" t="s">
        <v>9</v>
      </c>
      <c r="B4" s="197" t="s">
        <v>41</v>
      </c>
      <c r="C4" s="198" t="s">
        <v>42</v>
      </c>
      <c r="D4" s="199"/>
      <c r="E4" s="199"/>
      <c r="F4" s="199"/>
      <c r="G4" s="200"/>
      <c r="AG4" t="s">
        <v>79</v>
      </c>
    </row>
    <row r="5" spans="1:60" x14ac:dyDescent="0.25">
      <c r="D5" s="190"/>
    </row>
    <row r="6" spans="1:60" ht="39.6" x14ac:dyDescent="0.25">
      <c r="A6" s="202" t="s">
        <v>80</v>
      </c>
      <c r="B6" s="204" t="s">
        <v>81</v>
      </c>
      <c r="C6" s="204" t="s">
        <v>82</v>
      </c>
      <c r="D6" s="203" t="s">
        <v>83</v>
      </c>
      <c r="E6" s="202" t="s">
        <v>84</v>
      </c>
      <c r="F6" s="201" t="s">
        <v>85</v>
      </c>
      <c r="G6" s="202" t="s">
        <v>29</v>
      </c>
      <c r="H6" s="205" t="s">
        <v>30</v>
      </c>
      <c r="I6" s="205" t="s">
        <v>86</v>
      </c>
      <c r="J6" s="205" t="s">
        <v>31</v>
      </c>
      <c r="K6" s="205" t="s">
        <v>87</v>
      </c>
      <c r="L6" s="205" t="s">
        <v>88</v>
      </c>
      <c r="M6" s="205" t="s">
        <v>89</v>
      </c>
      <c r="N6" s="205" t="s">
        <v>90</v>
      </c>
      <c r="O6" s="205" t="s">
        <v>91</v>
      </c>
      <c r="P6" s="205" t="s">
        <v>92</v>
      </c>
      <c r="Q6" s="205" t="s">
        <v>93</v>
      </c>
      <c r="R6" s="205" t="s">
        <v>94</v>
      </c>
      <c r="S6" s="205" t="s">
        <v>95</v>
      </c>
      <c r="T6" s="205" t="s">
        <v>96</v>
      </c>
      <c r="U6" s="205" t="s">
        <v>97</v>
      </c>
      <c r="V6" s="205" t="s">
        <v>98</v>
      </c>
      <c r="W6" s="205" t="s">
        <v>99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5">
      <c r="A8" s="222" t="s">
        <v>100</v>
      </c>
      <c r="B8" s="223" t="s">
        <v>53</v>
      </c>
      <c r="C8" s="247" t="s">
        <v>54</v>
      </c>
      <c r="D8" s="224"/>
      <c r="E8" s="225"/>
      <c r="F8" s="226"/>
      <c r="G8" s="226">
        <f>SUMIF(AG9:AG41,"&lt;&gt;NOR",G9:G41)</f>
        <v>0</v>
      </c>
      <c r="H8" s="226"/>
      <c r="I8" s="226">
        <f>SUM(I9:I41)</f>
        <v>0</v>
      </c>
      <c r="J8" s="226"/>
      <c r="K8" s="226">
        <f>SUM(K9:K41)</f>
        <v>0</v>
      </c>
      <c r="L8" s="226"/>
      <c r="M8" s="226">
        <f>SUM(M9:M41)</f>
        <v>0</v>
      </c>
      <c r="N8" s="226"/>
      <c r="O8" s="226">
        <f>SUM(O9:O41)</f>
        <v>0</v>
      </c>
      <c r="P8" s="226"/>
      <c r="Q8" s="226">
        <f>SUM(Q9:Q41)</f>
        <v>0</v>
      </c>
      <c r="R8" s="226"/>
      <c r="S8" s="226"/>
      <c r="T8" s="227"/>
      <c r="U8" s="221"/>
      <c r="V8" s="221">
        <f>SUM(V9:V41)</f>
        <v>45.199999999999996</v>
      </c>
      <c r="W8" s="221"/>
      <c r="AG8" t="s">
        <v>101</v>
      </c>
    </row>
    <row r="9" spans="1:60" ht="20.399999999999999" outlineLevel="1" x14ac:dyDescent="0.25">
      <c r="A9" s="228">
        <v>1</v>
      </c>
      <c r="B9" s="229" t="s">
        <v>102</v>
      </c>
      <c r="C9" s="248" t="s">
        <v>103</v>
      </c>
      <c r="D9" s="230" t="s">
        <v>104</v>
      </c>
      <c r="E9" s="231">
        <v>30.432500000000001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 t="s">
        <v>105</v>
      </c>
      <c r="S9" s="233" t="s">
        <v>106</v>
      </c>
      <c r="T9" s="234" t="s">
        <v>106</v>
      </c>
      <c r="U9" s="216">
        <v>0.36800000000000005</v>
      </c>
      <c r="V9" s="216">
        <f>ROUND(E9*U9,2)</f>
        <v>11.2</v>
      </c>
      <c r="W9" s="216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107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5">
      <c r="A10" s="214"/>
      <c r="B10" s="215"/>
      <c r="C10" s="249" t="s">
        <v>108</v>
      </c>
      <c r="D10" s="235"/>
      <c r="E10" s="235"/>
      <c r="F10" s="235"/>
      <c r="G10" s="235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109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5">
      <c r="A11" s="214"/>
      <c r="B11" s="215"/>
      <c r="C11" s="250" t="s">
        <v>110</v>
      </c>
      <c r="D11" s="217"/>
      <c r="E11" s="218">
        <v>1.8495000000000001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111</v>
      </c>
      <c r="AH11" s="206">
        <v>0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5">
      <c r="A12" s="214"/>
      <c r="B12" s="215"/>
      <c r="C12" s="250" t="s">
        <v>112</v>
      </c>
      <c r="D12" s="217"/>
      <c r="E12" s="218">
        <v>1.9200000000000002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111</v>
      </c>
      <c r="AH12" s="206">
        <v>0</v>
      </c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5">
      <c r="A13" s="214"/>
      <c r="B13" s="215"/>
      <c r="C13" s="250" t="s">
        <v>113</v>
      </c>
      <c r="D13" s="217"/>
      <c r="E13" s="218">
        <v>23.079000000000001</v>
      </c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111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5">
      <c r="A14" s="214"/>
      <c r="B14" s="215"/>
      <c r="C14" s="250" t="s">
        <v>114</v>
      </c>
      <c r="D14" s="217"/>
      <c r="E14" s="218">
        <v>3.5840000000000001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111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ht="20.399999999999999" outlineLevel="1" x14ac:dyDescent="0.25">
      <c r="A15" s="228">
        <v>2</v>
      </c>
      <c r="B15" s="229" t="s">
        <v>115</v>
      </c>
      <c r="C15" s="248" t="s">
        <v>116</v>
      </c>
      <c r="D15" s="230" t="s">
        <v>104</v>
      </c>
      <c r="E15" s="231">
        <v>15.21625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 t="s">
        <v>105</v>
      </c>
      <c r="S15" s="233" t="s">
        <v>106</v>
      </c>
      <c r="T15" s="234" t="s">
        <v>106</v>
      </c>
      <c r="U15" s="216">
        <v>5.8000000000000003E-2</v>
      </c>
      <c r="V15" s="216">
        <f>ROUND(E15*U15,2)</f>
        <v>0.88</v>
      </c>
      <c r="W15" s="216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107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5">
      <c r="A16" s="214"/>
      <c r="B16" s="215"/>
      <c r="C16" s="249" t="s">
        <v>108</v>
      </c>
      <c r="D16" s="235"/>
      <c r="E16" s="235"/>
      <c r="F16" s="235"/>
      <c r="G16" s="235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109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5">
      <c r="A17" s="214"/>
      <c r="B17" s="215"/>
      <c r="C17" s="250" t="s">
        <v>117</v>
      </c>
      <c r="D17" s="217"/>
      <c r="E17" s="218">
        <v>15.21625</v>
      </c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111</v>
      </c>
      <c r="AH17" s="206">
        <v>5</v>
      </c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5">
      <c r="A18" s="228">
        <v>3</v>
      </c>
      <c r="B18" s="229" t="s">
        <v>118</v>
      </c>
      <c r="C18" s="248" t="s">
        <v>119</v>
      </c>
      <c r="D18" s="230" t="s">
        <v>104</v>
      </c>
      <c r="E18" s="231">
        <v>8.6735000000000007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3" t="s">
        <v>105</v>
      </c>
      <c r="S18" s="233" t="s">
        <v>106</v>
      </c>
      <c r="T18" s="234" t="s">
        <v>106</v>
      </c>
      <c r="U18" s="216">
        <v>3.5330000000000004</v>
      </c>
      <c r="V18" s="216">
        <f>ROUND(E18*U18,2)</f>
        <v>30.64</v>
      </c>
      <c r="W18" s="216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107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5">
      <c r="A19" s="214"/>
      <c r="B19" s="215"/>
      <c r="C19" s="249" t="s">
        <v>120</v>
      </c>
      <c r="D19" s="235"/>
      <c r="E19" s="235"/>
      <c r="F19" s="235"/>
      <c r="G19" s="235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109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5">
      <c r="A20" s="214"/>
      <c r="B20" s="215"/>
      <c r="C20" s="250" t="s">
        <v>121</v>
      </c>
      <c r="D20" s="217"/>
      <c r="E20" s="218">
        <v>0.70400000000000007</v>
      </c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111</v>
      </c>
      <c r="AH20" s="206">
        <v>0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5">
      <c r="A21" s="214"/>
      <c r="B21" s="215"/>
      <c r="C21" s="250" t="s">
        <v>122</v>
      </c>
      <c r="D21" s="217"/>
      <c r="E21" s="218">
        <v>0.52800000000000002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111</v>
      </c>
      <c r="AH21" s="206">
        <v>0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5">
      <c r="A22" s="214"/>
      <c r="B22" s="215"/>
      <c r="C22" s="250" t="s">
        <v>123</v>
      </c>
      <c r="D22" s="217"/>
      <c r="E22" s="218">
        <v>0.39600000000000002</v>
      </c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111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5">
      <c r="A23" s="214"/>
      <c r="B23" s="215"/>
      <c r="C23" s="250" t="s">
        <v>124</v>
      </c>
      <c r="D23" s="217"/>
      <c r="E23" s="218">
        <v>1.056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111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5">
      <c r="A24" s="214"/>
      <c r="B24" s="215"/>
      <c r="C24" s="250" t="s">
        <v>125</v>
      </c>
      <c r="D24" s="217"/>
      <c r="E24" s="218">
        <v>0.79200000000000004</v>
      </c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111</v>
      </c>
      <c r="AH24" s="206">
        <v>0</v>
      </c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5">
      <c r="A25" s="214"/>
      <c r="B25" s="215"/>
      <c r="C25" s="250" t="s">
        <v>126</v>
      </c>
      <c r="D25" s="217"/>
      <c r="E25" s="218">
        <v>0.44550000000000001</v>
      </c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111</v>
      </c>
      <c r="AH25" s="206">
        <v>0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5">
      <c r="A26" s="214"/>
      <c r="B26" s="215"/>
      <c r="C26" s="250" t="s">
        <v>127</v>
      </c>
      <c r="D26" s="217"/>
      <c r="E26" s="218">
        <v>1.5840000000000001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111</v>
      </c>
      <c r="AH26" s="206">
        <v>0</v>
      </c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5">
      <c r="A27" s="214"/>
      <c r="B27" s="215"/>
      <c r="C27" s="250" t="s">
        <v>128</v>
      </c>
      <c r="D27" s="217"/>
      <c r="E27" s="218">
        <v>0.16200000000000001</v>
      </c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111</v>
      </c>
      <c r="AH27" s="206">
        <v>0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5">
      <c r="A28" s="214"/>
      <c r="B28" s="215"/>
      <c r="C28" s="250" t="s">
        <v>129</v>
      </c>
      <c r="D28" s="217"/>
      <c r="E28" s="218">
        <v>2.25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111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5">
      <c r="A29" s="214"/>
      <c r="B29" s="215"/>
      <c r="C29" s="250" t="s">
        <v>130</v>
      </c>
      <c r="D29" s="217"/>
      <c r="E29" s="218">
        <v>0.75600000000000001</v>
      </c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111</v>
      </c>
      <c r="AH29" s="206">
        <v>0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5">
      <c r="A30" s="214"/>
      <c r="B30" s="215"/>
      <c r="C30" s="251" t="s">
        <v>131</v>
      </c>
      <c r="D30" s="219"/>
      <c r="E30" s="220">
        <v>8.6735000000000007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111</v>
      </c>
      <c r="AH30" s="206">
        <v>1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5">
      <c r="A31" s="228">
        <v>4</v>
      </c>
      <c r="B31" s="229" t="s">
        <v>132</v>
      </c>
      <c r="C31" s="248" t="s">
        <v>133</v>
      </c>
      <c r="D31" s="230" t="s">
        <v>104</v>
      </c>
      <c r="E31" s="231">
        <v>39.107000000000006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 t="s">
        <v>105</v>
      </c>
      <c r="S31" s="233" t="s">
        <v>106</v>
      </c>
      <c r="T31" s="234" t="s">
        <v>106</v>
      </c>
      <c r="U31" s="216">
        <v>1.1000000000000001E-2</v>
      </c>
      <c r="V31" s="216">
        <f>ROUND(E31*U31,2)</f>
        <v>0.43</v>
      </c>
      <c r="W31" s="216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107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5">
      <c r="A32" s="214"/>
      <c r="B32" s="215"/>
      <c r="C32" s="249" t="s">
        <v>134</v>
      </c>
      <c r="D32" s="235"/>
      <c r="E32" s="235"/>
      <c r="F32" s="235"/>
      <c r="G32" s="235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109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5">
      <c r="A33" s="214"/>
      <c r="B33" s="215"/>
      <c r="C33" s="250" t="s">
        <v>135</v>
      </c>
      <c r="D33" s="217"/>
      <c r="E33" s="218">
        <v>39.107000000000006</v>
      </c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111</v>
      </c>
      <c r="AH33" s="206">
        <v>0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5">
      <c r="A34" s="228">
        <v>5</v>
      </c>
      <c r="B34" s="229" t="s">
        <v>136</v>
      </c>
      <c r="C34" s="248" t="s">
        <v>137</v>
      </c>
      <c r="D34" s="230" t="s">
        <v>138</v>
      </c>
      <c r="E34" s="231">
        <v>113.875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3" t="s">
        <v>105</v>
      </c>
      <c r="S34" s="233" t="s">
        <v>106</v>
      </c>
      <c r="T34" s="234" t="s">
        <v>106</v>
      </c>
      <c r="U34" s="216">
        <v>1.8000000000000002E-2</v>
      </c>
      <c r="V34" s="216">
        <f>ROUND(E34*U34,2)</f>
        <v>2.0499999999999998</v>
      </c>
      <c r="W34" s="216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107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5">
      <c r="A35" s="214"/>
      <c r="B35" s="215"/>
      <c r="C35" s="249" t="s">
        <v>139</v>
      </c>
      <c r="D35" s="235"/>
      <c r="E35" s="235"/>
      <c r="F35" s="235"/>
      <c r="G35" s="235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109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5">
      <c r="A36" s="214"/>
      <c r="B36" s="215"/>
      <c r="C36" s="250" t="s">
        <v>140</v>
      </c>
      <c r="D36" s="217"/>
      <c r="E36" s="218">
        <v>18.495000000000001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111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5">
      <c r="A37" s="214"/>
      <c r="B37" s="215"/>
      <c r="C37" s="250" t="s">
        <v>141</v>
      </c>
      <c r="D37" s="217"/>
      <c r="E37" s="218">
        <v>19.200000000000003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111</v>
      </c>
      <c r="AH37" s="206">
        <v>0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5">
      <c r="A38" s="214"/>
      <c r="B38" s="215"/>
      <c r="C38" s="250" t="s">
        <v>142</v>
      </c>
      <c r="D38" s="217"/>
      <c r="E38" s="218">
        <v>65.940000000000012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111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5">
      <c r="A39" s="214"/>
      <c r="B39" s="215"/>
      <c r="C39" s="250" t="s">
        <v>143</v>
      </c>
      <c r="D39" s="217"/>
      <c r="E39" s="218">
        <v>10.24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111</v>
      </c>
      <c r="AH39" s="206">
        <v>0</v>
      </c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5">
      <c r="A40" s="228">
        <v>6</v>
      </c>
      <c r="B40" s="229" t="s">
        <v>144</v>
      </c>
      <c r="C40" s="248" t="s">
        <v>145</v>
      </c>
      <c r="D40" s="230" t="s">
        <v>146</v>
      </c>
      <c r="E40" s="231">
        <v>64.52655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33">
        <v>0</v>
      </c>
      <c r="O40" s="233">
        <f>ROUND(E40*N40,2)</f>
        <v>0</v>
      </c>
      <c r="P40" s="233">
        <v>0</v>
      </c>
      <c r="Q40" s="233">
        <f>ROUND(E40*P40,2)</f>
        <v>0</v>
      </c>
      <c r="R40" s="233" t="s">
        <v>105</v>
      </c>
      <c r="S40" s="233" t="s">
        <v>106</v>
      </c>
      <c r="T40" s="234" t="s">
        <v>106</v>
      </c>
      <c r="U40" s="216">
        <v>0</v>
      </c>
      <c r="V40" s="216">
        <f>ROUND(E40*U40,2)</f>
        <v>0</v>
      </c>
      <c r="W40" s="216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107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5">
      <c r="A41" s="214"/>
      <c r="B41" s="215"/>
      <c r="C41" s="250" t="s">
        <v>147</v>
      </c>
      <c r="D41" s="217"/>
      <c r="E41" s="218">
        <v>64.52655</v>
      </c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111</v>
      </c>
      <c r="AH41" s="206">
        <v>5</v>
      </c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x14ac:dyDescent="0.25">
      <c r="A42" s="222" t="s">
        <v>100</v>
      </c>
      <c r="B42" s="223" t="s">
        <v>55</v>
      </c>
      <c r="C42" s="247" t="s">
        <v>56</v>
      </c>
      <c r="D42" s="224"/>
      <c r="E42" s="225"/>
      <c r="F42" s="226"/>
      <c r="G42" s="226">
        <f>SUMIF(AG43:AG63,"&lt;&gt;NOR",G43:G63)</f>
        <v>0</v>
      </c>
      <c r="H42" s="226"/>
      <c r="I42" s="226">
        <f>SUM(I43:I63)</f>
        <v>0</v>
      </c>
      <c r="J42" s="226"/>
      <c r="K42" s="226">
        <f>SUM(K43:K63)</f>
        <v>0</v>
      </c>
      <c r="L42" s="226"/>
      <c r="M42" s="226">
        <f>SUM(M43:M63)</f>
        <v>0</v>
      </c>
      <c r="N42" s="226"/>
      <c r="O42" s="226">
        <f>SUM(O43:O63)</f>
        <v>0.01</v>
      </c>
      <c r="P42" s="226"/>
      <c r="Q42" s="226">
        <f>SUM(Q43:Q63)</f>
        <v>0</v>
      </c>
      <c r="R42" s="226"/>
      <c r="S42" s="226"/>
      <c r="T42" s="227"/>
      <c r="U42" s="221"/>
      <c r="V42" s="221">
        <f>SUM(V43:V63)</f>
        <v>34.409999999999989</v>
      </c>
      <c r="W42" s="221"/>
      <c r="AG42" t="s">
        <v>101</v>
      </c>
    </row>
    <row r="43" spans="1:60" outlineLevel="1" x14ac:dyDescent="0.25">
      <c r="A43" s="228">
        <v>7</v>
      </c>
      <c r="B43" s="229" t="s">
        <v>148</v>
      </c>
      <c r="C43" s="248" t="s">
        <v>149</v>
      </c>
      <c r="D43" s="230" t="s">
        <v>138</v>
      </c>
      <c r="E43" s="231">
        <v>115.02500000000001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3" t="s">
        <v>150</v>
      </c>
      <c r="S43" s="233" t="s">
        <v>106</v>
      </c>
      <c r="T43" s="234" t="s">
        <v>151</v>
      </c>
      <c r="U43" s="216">
        <v>6.0000000000000005E-2</v>
      </c>
      <c r="V43" s="216">
        <f>ROUND(E43*U43,2)</f>
        <v>6.9</v>
      </c>
      <c r="W43" s="216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107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5">
      <c r="A44" s="214"/>
      <c r="B44" s="215"/>
      <c r="C44" s="249" t="s">
        <v>152</v>
      </c>
      <c r="D44" s="235"/>
      <c r="E44" s="235"/>
      <c r="F44" s="235"/>
      <c r="G44" s="235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109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5">
      <c r="A45" s="214"/>
      <c r="B45" s="215"/>
      <c r="C45" s="250" t="s">
        <v>153</v>
      </c>
      <c r="D45" s="217"/>
      <c r="E45" s="218">
        <v>198.66000000000003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111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5">
      <c r="A46" s="214"/>
      <c r="B46" s="215"/>
      <c r="C46" s="250" t="s">
        <v>154</v>
      </c>
      <c r="D46" s="217"/>
      <c r="E46" s="218">
        <v>-112.63499999999999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111</v>
      </c>
      <c r="AH46" s="206">
        <v>0</v>
      </c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5">
      <c r="A47" s="214"/>
      <c r="B47" s="215"/>
      <c r="C47" s="250" t="s">
        <v>155</v>
      </c>
      <c r="D47" s="217"/>
      <c r="E47" s="218">
        <v>29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111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5">
      <c r="A48" s="228">
        <v>8</v>
      </c>
      <c r="B48" s="229" t="s">
        <v>156</v>
      </c>
      <c r="C48" s="248" t="s">
        <v>157</v>
      </c>
      <c r="D48" s="230" t="s">
        <v>138</v>
      </c>
      <c r="E48" s="231">
        <v>115.02500000000001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33">
        <v>0</v>
      </c>
      <c r="O48" s="233">
        <f>ROUND(E48*N48,2)</f>
        <v>0</v>
      </c>
      <c r="P48" s="233">
        <v>0</v>
      </c>
      <c r="Q48" s="233">
        <f>ROUND(E48*P48,2)</f>
        <v>0</v>
      </c>
      <c r="R48" s="233" t="s">
        <v>105</v>
      </c>
      <c r="S48" s="233" t="s">
        <v>106</v>
      </c>
      <c r="T48" s="234" t="s">
        <v>106</v>
      </c>
      <c r="U48" s="216">
        <v>0.13</v>
      </c>
      <c r="V48" s="216">
        <f>ROUND(E48*U48,2)</f>
        <v>14.95</v>
      </c>
      <c r="W48" s="216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107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5">
      <c r="A49" s="214"/>
      <c r="B49" s="215"/>
      <c r="C49" s="249" t="s">
        <v>158</v>
      </c>
      <c r="D49" s="235"/>
      <c r="E49" s="235"/>
      <c r="F49" s="235"/>
      <c r="G49" s="235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109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36" t="str">
        <f>C49</f>
        <v>s případným nutným přemístěním hromad nebo dočasných skládek na místo potřeby ze vzdálenosti do 30 m, v rovině nebo ve svahu do 1 : 5,</v>
      </c>
      <c r="BB49" s="206"/>
      <c r="BC49" s="206"/>
      <c r="BD49" s="206"/>
      <c r="BE49" s="206"/>
      <c r="BF49" s="206"/>
      <c r="BG49" s="206"/>
      <c r="BH49" s="206"/>
    </row>
    <row r="50" spans="1:60" ht="20.399999999999999" outlineLevel="1" x14ac:dyDescent="0.25">
      <c r="A50" s="228">
        <v>9</v>
      </c>
      <c r="B50" s="229" t="s">
        <v>159</v>
      </c>
      <c r="C50" s="248" t="s">
        <v>160</v>
      </c>
      <c r="D50" s="230" t="s">
        <v>138</v>
      </c>
      <c r="E50" s="231">
        <v>115.02500000000001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33">
        <v>0</v>
      </c>
      <c r="O50" s="233">
        <f>ROUND(E50*N50,2)</f>
        <v>0</v>
      </c>
      <c r="P50" s="233">
        <v>0</v>
      </c>
      <c r="Q50" s="233">
        <f>ROUND(E50*P50,2)</f>
        <v>0</v>
      </c>
      <c r="R50" s="233" t="s">
        <v>150</v>
      </c>
      <c r="S50" s="233" t="s">
        <v>106</v>
      </c>
      <c r="T50" s="234" t="s">
        <v>151</v>
      </c>
      <c r="U50" s="216">
        <v>9.0000000000000011E-2</v>
      </c>
      <c r="V50" s="216">
        <f>ROUND(E50*U50,2)</f>
        <v>10.35</v>
      </c>
      <c r="W50" s="216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107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5">
      <c r="A51" s="214"/>
      <c r="B51" s="215"/>
      <c r="C51" s="249" t="s">
        <v>161</v>
      </c>
      <c r="D51" s="235"/>
      <c r="E51" s="235"/>
      <c r="F51" s="235"/>
      <c r="G51" s="235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109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5">
      <c r="A52" s="237">
        <v>10</v>
      </c>
      <c r="B52" s="238" t="s">
        <v>162</v>
      </c>
      <c r="C52" s="252" t="s">
        <v>163</v>
      </c>
      <c r="D52" s="239" t="s">
        <v>138</v>
      </c>
      <c r="E52" s="240">
        <v>115.02500000000001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2">
        <v>0</v>
      </c>
      <c r="O52" s="242">
        <f>ROUND(E52*N52,2)</f>
        <v>0</v>
      </c>
      <c r="P52" s="242">
        <v>0</v>
      </c>
      <c r="Q52" s="242">
        <f>ROUND(E52*P52,2)</f>
        <v>0</v>
      </c>
      <c r="R52" s="242" t="s">
        <v>150</v>
      </c>
      <c r="S52" s="242" t="s">
        <v>106</v>
      </c>
      <c r="T52" s="243" t="s">
        <v>151</v>
      </c>
      <c r="U52" s="216">
        <v>1E-3</v>
      </c>
      <c r="V52" s="216">
        <f>ROUND(E52*U52,2)</f>
        <v>0.12</v>
      </c>
      <c r="W52" s="216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107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5">
      <c r="A53" s="237">
        <v>11</v>
      </c>
      <c r="B53" s="238" t="s">
        <v>164</v>
      </c>
      <c r="C53" s="252" t="s">
        <v>165</v>
      </c>
      <c r="D53" s="239" t="s">
        <v>138</v>
      </c>
      <c r="E53" s="240">
        <v>115.02500000000001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21</v>
      </c>
      <c r="M53" s="242">
        <f>G53*(1+L53/100)</f>
        <v>0</v>
      </c>
      <c r="N53" s="242">
        <v>0</v>
      </c>
      <c r="O53" s="242">
        <f>ROUND(E53*N53,2)</f>
        <v>0</v>
      </c>
      <c r="P53" s="242">
        <v>0</v>
      </c>
      <c r="Q53" s="242">
        <f>ROUND(E53*P53,2)</f>
        <v>0</v>
      </c>
      <c r="R53" s="242" t="s">
        <v>150</v>
      </c>
      <c r="S53" s="242" t="s">
        <v>106</v>
      </c>
      <c r="T53" s="243" t="s">
        <v>151</v>
      </c>
      <c r="U53" s="216">
        <v>1E-3</v>
      </c>
      <c r="V53" s="216">
        <f>ROUND(E53*U53,2)</f>
        <v>0.12</v>
      </c>
      <c r="W53" s="216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107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5">
      <c r="A54" s="237">
        <v>12</v>
      </c>
      <c r="B54" s="238" t="s">
        <v>166</v>
      </c>
      <c r="C54" s="252" t="s">
        <v>167</v>
      </c>
      <c r="D54" s="239" t="s">
        <v>138</v>
      </c>
      <c r="E54" s="240">
        <v>115.02500000000001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2">
        <v>0</v>
      </c>
      <c r="O54" s="242">
        <f>ROUND(E54*N54,2)</f>
        <v>0</v>
      </c>
      <c r="P54" s="242">
        <v>0</v>
      </c>
      <c r="Q54" s="242">
        <f>ROUND(E54*P54,2)</f>
        <v>0</v>
      </c>
      <c r="R54" s="242" t="s">
        <v>150</v>
      </c>
      <c r="S54" s="242" t="s">
        <v>106</v>
      </c>
      <c r="T54" s="243" t="s">
        <v>151</v>
      </c>
      <c r="U54" s="216">
        <v>1.5000000000000001E-2</v>
      </c>
      <c r="V54" s="216">
        <f>ROUND(E54*U54,2)</f>
        <v>1.73</v>
      </c>
      <c r="W54" s="216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107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5">
      <c r="A55" s="237">
        <v>13</v>
      </c>
      <c r="B55" s="238" t="s">
        <v>168</v>
      </c>
      <c r="C55" s="252" t="s">
        <v>169</v>
      </c>
      <c r="D55" s="239" t="s">
        <v>138</v>
      </c>
      <c r="E55" s="240">
        <v>115.02500000000001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21</v>
      </c>
      <c r="M55" s="242">
        <f>G55*(1+L55/100)</f>
        <v>0</v>
      </c>
      <c r="N55" s="242">
        <v>0</v>
      </c>
      <c r="O55" s="242">
        <f>ROUND(E55*N55,2)</f>
        <v>0</v>
      </c>
      <c r="P55" s="242">
        <v>0</v>
      </c>
      <c r="Q55" s="242">
        <f>ROUND(E55*P55,2)</f>
        <v>0</v>
      </c>
      <c r="R55" s="242" t="s">
        <v>150</v>
      </c>
      <c r="S55" s="242" t="s">
        <v>106</v>
      </c>
      <c r="T55" s="243" t="s">
        <v>151</v>
      </c>
      <c r="U55" s="216">
        <v>1E-3</v>
      </c>
      <c r="V55" s="216">
        <f>ROUND(E55*U55,2)</f>
        <v>0.12</v>
      </c>
      <c r="W55" s="216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107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5">
      <c r="A56" s="228">
        <v>14</v>
      </c>
      <c r="B56" s="229" t="s">
        <v>170</v>
      </c>
      <c r="C56" s="248" t="s">
        <v>171</v>
      </c>
      <c r="D56" s="230" t="s">
        <v>146</v>
      </c>
      <c r="E56" s="231">
        <v>5.7500000000000008E-3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33">
        <v>0</v>
      </c>
      <c r="O56" s="233">
        <f>ROUND(E56*N56,2)</f>
        <v>0</v>
      </c>
      <c r="P56" s="233">
        <v>0</v>
      </c>
      <c r="Q56" s="233">
        <f>ROUND(E56*P56,2)</f>
        <v>0</v>
      </c>
      <c r="R56" s="233" t="s">
        <v>150</v>
      </c>
      <c r="S56" s="233" t="s">
        <v>106</v>
      </c>
      <c r="T56" s="234" t="s">
        <v>106</v>
      </c>
      <c r="U56" s="216">
        <v>21.429000000000002</v>
      </c>
      <c r="V56" s="216">
        <f>ROUND(E56*U56,2)</f>
        <v>0.12</v>
      </c>
      <c r="W56" s="216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107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5">
      <c r="A57" s="214"/>
      <c r="B57" s="215"/>
      <c r="C57" s="249" t="s">
        <v>172</v>
      </c>
      <c r="D57" s="235"/>
      <c r="E57" s="235"/>
      <c r="F57" s="235"/>
      <c r="G57" s="235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109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5">
      <c r="A58" s="214"/>
      <c r="B58" s="215"/>
      <c r="C58" s="250" t="s">
        <v>173</v>
      </c>
      <c r="D58" s="217"/>
      <c r="E58" s="218">
        <v>5.7500000000000008E-3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111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5">
      <c r="A59" s="228">
        <v>15</v>
      </c>
      <c r="B59" s="229" t="s">
        <v>174</v>
      </c>
      <c r="C59" s="248" t="s">
        <v>175</v>
      </c>
      <c r="D59" s="230" t="s">
        <v>104</v>
      </c>
      <c r="E59" s="231">
        <v>11.502500000000001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33">
        <v>0</v>
      </c>
      <c r="O59" s="233">
        <f>ROUND(E59*N59,2)</f>
        <v>0</v>
      </c>
      <c r="P59" s="233">
        <v>0</v>
      </c>
      <c r="Q59" s="233">
        <f>ROUND(E59*P59,2)</f>
        <v>0</v>
      </c>
      <c r="R59" s="233"/>
      <c r="S59" s="233" t="s">
        <v>176</v>
      </c>
      <c r="T59" s="234" t="s">
        <v>177</v>
      </c>
      <c r="U59" s="216">
        <v>0</v>
      </c>
      <c r="V59" s="216">
        <f>ROUND(E59*U59,2)</f>
        <v>0</v>
      </c>
      <c r="W59" s="216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107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5">
      <c r="A60" s="214"/>
      <c r="B60" s="215"/>
      <c r="C60" s="250" t="s">
        <v>178</v>
      </c>
      <c r="D60" s="217"/>
      <c r="E60" s="218">
        <v>11.502500000000001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111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5">
      <c r="A61" s="228">
        <v>16</v>
      </c>
      <c r="B61" s="229" t="s">
        <v>179</v>
      </c>
      <c r="C61" s="248" t="s">
        <v>180</v>
      </c>
      <c r="D61" s="230" t="s">
        <v>181</v>
      </c>
      <c r="E61" s="231">
        <v>3.4507500000000002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33">
        <v>1E-3</v>
      </c>
      <c r="O61" s="233">
        <f>ROUND(E61*N61,2)</f>
        <v>0</v>
      </c>
      <c r="P61" s="233">
        <v>0</v>
      </c>
      <c r="Q61" s="233">
        <f>ROUND(E61*P61,2)</f>
        <v>0</v>
      </c>
      <c r="R61" s="233" t="s">
        <v>182</v>
      </c>
      <c r="S61" s="233" t="s">
        <v>106</v>
      </c>
      <c r="T61" s="234" t="s">
        <v>151</v>
      </c>
      <c r="U61" s="216">
        <v>0</v>
      </c>
      <c r="V61" s="216">
        <f>ROUND(E61*U61,2)</f>
        <v>0</v>
      </c>
      <c r="W61" s="216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183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5">
      <c r="A62" s="214"/>
      <c r="B62" s="215"/>
      <c r="C62" s="250" t="s">
        <v>184</v>
      </c>
      <c r="D62" s="217"/>
      <c r="E62" s="218">
        <v>3.4507500000000002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111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5">
      <c r="A63" s="237">
        <v>17</v>
      </c>
      <c r="B63" s="238" t="s">
        <v>185</v>
      </c>
      <c r="C63" s="252" t="s">
        <v>186</v>
      </c>
      <c r="D63" s="239" t="s">
        <v>187</v>
      </c>
      <c r="E63" s="240">
        <v>6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21</v>
      </c>
      <c r="M63" s="242">
        <f>G63*(1+L63/100)</f>
        <v>0</v>
      </c>
      <c r="N63" s="242">
        <v>1E-3</v>
      </c>
      <c r="O63" s="242">
        <f>ROUND(E63*N63,2)</f>
        <v>0.01</v>
      </c>
      <c r="P63" s="242">
        <v>0</v>
      </c>
      <c r="Q63" s="242">
        <f>ROUND(E63*P63,2)</f>
        <v>0</v>
      </c>
      <c r="R63" s="242" t="s">
        <v>182</v>
      </c>
      <c r="S63" s="242" t="s">
        <v>106</v>
      </c>
      <c r="T63" s="243" t="s">
        <v>106</v>
      </c>
      <c r="U63" s="216">
        <v>0</v>
      </c>
      <c r="V63" s="216">
        <f>ROUND(E63*U63,2)</f>
        <v>0</v>
      </c>
      <c r="W63" s="216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183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x14ac:dyDescent="0.25">
      <c r="A64" s="222" t="s">
        <v>100</v>
      </c>
      <c r="B64" s="223" t="s">
        <v>57</v>
      </c>
      <c r="C64" s="247" t="s">
        <v>58</v>
      </c>
      <c r="D64" s="224"/>
      <c r="E64" s="225"/>
      <c r="F64" s="226"/>
      <c r="G64" s="226">
        <f>SUMIF(AG65:AG90,"&lt;&gt;NOR",G65:G90)</f>
        <v>0</v>
      </c>
      <c r="H64" s="226"/>
      <c r="I64" s="226">
        <f>SUM(I65:I90)</f>
        <v>0</v>
      </c>
      <c r="J64" s="226"/>
      <c r="K64" s="226">
        <f>SUM(K65:K90)</f>
        <v>0</v>
      </c>
      <c r="L64" s="226"/>
      <c r="M64" s="226">
        <f>SUM(M65:M90)</f>
        <v>0</v>
      </c>
      <c r="N64" s="226"/>
      <c r="O64" s="226">
        <f>SUM(O65:O90)</f>
        <v>17.849999999999998</v>
      </c>
      <c r="P64" s="226"/>
      <c r="Q64" s="226">
        <f>SUM(Q65:Q90)</f>
        <v>0</v>
      </c>
      <c r="R64" s="226"/>
      <c r="S64" s="226"/>
      <c r="T64" s="227"/>
      <c r="U64" s="221"/>
      <c r="V64" s="221">
        <f>SUM(V65:V90)</f>
        <v>4.6400000000000006</v>
      </c>
      <c r="W64" s="221"/>
      <c r="AG64" t="s">
        <v>101</v>
      </c>
    </row>
    <row r="65" spans="1:60" outlineLevel="1" x14ac:dyDescent="0.25">
      <c r="A65" s="228">
        <v>18</v>
      </c>
      <c r="B65" s="229" t="s">
        <v>188</v>
      </c>
      <c r="C65" s="248" t="s">
        <v>189</v>
      </c>
      <c r="D65" s="230" t="s">
        <v>104</v>
      </c>
      <c r="E65" s="231">
        <v>6.4496000000000002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33">
        <v>2.5250000000000004</v>
      </c>
      <c r="O65" s="233">
        <f>ROUND(E65*N65,2)</f>
        <v>16.29</v>
      </c>
      <c r="P65" s="233">
        <v>0</v>
      </c>
      <c r="Q65" s="233">
        <f>ROUND(E65*P65,2)</f>
        <v>0</v>
      </c>
      <c r="R65" s="233" t="s">
        <v>190</v>
      </c>
      <c r="S65" s="233" t="s">
        <v>106</v>
      </c>
      <c r="T65" s="234" t="s">
        <v>106</v>
      </c>
      <c r="U65" s="216">
        <v>0.47700000000000004</v>
      </c>
      <c r="V65" s="216">
        <f>ROUND(E65*U65,2)</f>
        <v>3.08</v>
      </c>
      <c r="W65" s="216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107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5">
      <c r="A66" s="214"/>
      <c r="B66" s="215"/>
      <c r="C66" s="250" t="s">
        <v>191</v>
      </c>
      <c r="D66" s="217"/>
      <c r="E66" s="218">
        <v>0.51200000000000001</v>
      </c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111</v>
      </c>
      <c r="AH66" s="206">
        <v>0</v>
      </c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5">
      <c r="A67" s="214"/>
      <c r="B67" s="215"/>
      <c r="C67" s="250" t="s">
        <v>192</v>
      </c>
      <c r="D67" s="217"/>
      <c r="E67" s="218">
        <v>0.38400000000000001</v>
      </c>
      <c r="F67" s="216"/>
      <c r="G67" s="216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111</v>
      </c>
      <c r="AH67" s="206">
        <v>0</v>
      </c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5">
      <c r="A68" s="214"/>
      <c r="B68" s="215"/>
      <c r="C68" s="250" t="s">
        <v>193</v>
      </c>
      <c r="D68" s="217"/>
      <c r="E68" s="218">
        <v>0.28800000000000003</v>
      </c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111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5">
      <c r="A69" s="214"/>
      <c r="B69" s="215"/>
      <c r="C69" s="250" t="s">
        <v>194</v>
      </c>
      <c r="D69" s="217"/>
      <c r="E69" s="218">
        <v>0.76800000000000002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111</v>
      </c>
      <c r="AH69" s="206">
        <v>0</v>
      </c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5">
      <c r="A70" s="214"/>
      <c r="B70" s="215"/>
      <c r="C70" s="250" t="s">
        <v>195</v>
      </c>
      <c r="D70" s="217"/>
      <c r="E70" s="218">
        <v>0.57600000000000007</v>
      </c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111</v>
      </c>
      <c r="AH70" s="206">
        <v>0</v>
      </c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5">
      <c r="A71" s="214"/>
      <c r="B71" s="215"/>
      <c r="C71" s="250" t="s">
        <v>196</v>
      </c>
      <c r="D71" s="217"/>
      <c r="E71" s="218">
        <v>0.32400000000000001</v>
      </c>
      <c r="F71" s="216"/>
      <c r="G71" s="21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111</v>
      </c>
      <c r="AH71" s="206">
        <v>0</v>
      </c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5">
      <c r="A72" s="214"/>
      <c r="B72" s="215"/>
      <c r="C72" s="250" t="s">
        <v>197</v>
      </c>
      <c r="D72" s="217"/>
      <c r="E72" s="218">
        <v>1.1520000000000001</v>
      </c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111</v>
      </c>
      <c r="AH72" s="206">
        <v>0</v>
      </c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5">
      <c r="A73" s="214"/>
      <c r="B73" s="215"/>
      <c r="C73" s="250" t="s">
        <v>198</v>
      </c>
      <c r="D73" s="217"/>
      <c r="E73" s="218">
        <v>0.10800000000000001</v>
      </c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111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5">
      <c r="A74" s="214"/>
      <c r="B74" s="215"/>
      <c r="C74" s="250" t="s">
        <v>199</v>
      </c>
      <c r="D74" s="217"/>
      <c r="E74" s="218">
        <v>1.6875</v>
      </c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111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5">
      <c r="A75" s="214"/>
      <c r="B75" s="215"/>
      <c r="C75" s="250" t="s">
        <v>200</v>
      </c>
      <c r="D75" s="217"/>
      <c r="E75" s="218">
        <v>0.43200000000000005</v>
      </c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111</v>
      </c>
      <c r="AH75" s="206">
        <v>0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5">
      <c r="A76" s="214"/>
      <c r="B76" s="215"/>
      <c r="C76" s="251" t="s">
        <v>131</v>
      </c>
      <c r="D76" s="219"/>
      <c r="E76" s="220">
        <v>6.2315000000000005</v>
      </c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111</v>
      </c>
      <c r="AH76" s="206">
        <v>1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5">
      <c r="A77" s="214"/>
      <c r="B77" s="215"/>
      <c r="C77" s="250" t="s">
        <v>201</v>
      </c>
      <c r="D77" s="217"/>
      <c r="E77" s="218">
        <v>0.21810000000000002</v>
      </c>
      <c r="F77" s="216"/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111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ht="20.399999999999999" outlineLevel="1" x14ac:dyDescent="0.25">
      <c r="A78" s="228">
        <v>19</v>
      </c>
      <c r="B78" s="229" t="s">
        <v>202</v>
      </c>
      <c r="C78" s="248" t="s">
        <v>203</v>
      </c>
      <c r="D78" s="230" t="s">
        <v>104</v>
      </c>
      <c r="E78" s="231">
        <v>0.85150000000000003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33">
        <v>1.8370000000000002</v>
      </c>
      <c r="O78" s="233">
        <f>ROUND(E78*N78,2)</f>
        <v>1.56</v>
      </c>
      <c r="P78" s="233">
        <v>0</v>
      </c>
      <c r="Q78" s="233">
        <f>ROUND(E78*P78,2)</f>
        <v>0</v>
      </c>
      <c r="R78" s="233" t="s">
        <v>190</v>
      </c>
      <c r="S78" s="233" t="s">
        <v>106</v>
      </c>
      <c r="T78" s="234" t="s">
        <v>106</v>
      </c>
      <c r="U78" s="216">
        <v>1.8360000000000001</v>
      </c>
      <c r="V78" s="216">
        <f>ROUND(E78*U78,2)</f>
        <v>1.56</v>
      </c>
      <c r="W78" s="216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107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5">
      <c r="A79" s="214"/>
      <c r="B79" s="215"/>
      <c r="C79" s="249" t="s">
        <v>204</v>
      </c>
      <c r="D79" s="235"/>
      <c r="E79" s="235"/>
      <c r="F79" s="235"/>
      <c r="G79" s="235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109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36" t="str">
        <f>C79</f>
        <v>pod mazaniny a dlažby, popř. na plochých střechách, vodorovný nebo ve spádu, s udusáním a urovnáním povrchu,</v>
      </c>
      <c r="BB79" s="206"/>
      <c r="BC79" s="206"/>
      <c r="BD79" s="206"/>
      <c r="BE79" s="206"/>
      <c r="BF79" s="206"/>
      <c r="BG79" s="206"/>
      <c r="BH79" s="206"/>
    </row>
    <row r="80" spans="1:60" outlineLevel="1" x14ac:dyDescent="0.25">
      <c r="A80" s="214"/>
      <c r="B80" s="215"/>
      <c r="C80" s="250" t="s">
        <v>205</v>
      </c>
      <c r="D80" s="217"/>
      <c r="E80" s="218">
        <v>6.4000000000000001E-2</v>
      </c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111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5">
      <c r="A81" s="214"/>
      <c r="B81" s="215"/>
      <c r="C81" s="250" t="s">
        <v>206</v>
      </c>
      <c r="D81" s="217"/>
      <c r="E81" s="218">
        <v>4.8000000000000001E-2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111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5">
      <c r="A82" s="214"/>
      <c r="B82" s="215"/>
      <c r="C82" s="250" t="s">
        <v>207</v>
      </c>
      <c r="D82" s="217"/>
      <c r="E82" s="218">
        <v>3.6000000000000004E-2</v>
      </c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111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5">
      <c r="A83" s="214"/>
      <c r="B83" s="215"/>
      <c r="C83" s="250" t="s">
        <v>208</v>
      </c>
      <c r="D83" s="217"/>
      <c r="E83" s="218">
        <v>9.6000000000000002E-2</v>
      </c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111</v>
      </c>
      <c r="AH83" s="206">
        <v>0</v>
      </c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5">
      <c r="A84" s="214"/>
      <c r="B84" s="215"/>
      <c r="C84" s="250" t="s">
        <v>209</v>
      </c>
      <c r="D84" s="217"/>
      <c r="E84" s="218">
        <v>7.2000000000000008E-2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111</v>
      </c>
      <c r="AH84" s="206">
        <v>0</v>
      </c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5">
      <c r="A85" s="214"/>
      <c r="B85" s="215"/>
      <c r="C85" s="250" t="s">
        <v>210</v>
      </c>
      <c r="D85" s="217"/>
      <c r="E85" s="218">
        <v>4.0500000000000001E-2</v>
      </c>
      <c r="F85" s="216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111</v>
      </c>
      <c r="AH85" s="206">
        <v>0</v>
      </c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5">
      <c r="A86" s="214"/>
      <c r="B86" s="215"/>
      <c r="C86" s="250" t="s">
        <v>211</v>
      </c>
      <c r="D86" s="217"/>
      <c r="E86" s="218">
        <v>0.14400000000000002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111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5">
      <c r="A87" s="214"/>
      <c r="B87" s="215"/>
      <c r="C87" s="250" t="s">
        <v>212</v>
      </c>
      <c r="D87" s="217"/>
      <c r="E87" s="218">
        <v>1.8000000000000002E-2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111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5">
      <c r="A88" s="214"/>
      <c r="B88" s="215"/>
      <c r="C88" s="250" t="s">
        <v>213</v>
      </c>
      <c r="D88" s="217"/>
      <c r="E88" s="218">
        <v>0.22500000000000001</v>
      </c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111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5">
      <c r="A89" s="214"/>
      <c r="B89" s="215"/>
      <c r="C89" s="250" t="s">
        <v>214</v>
      </c>
      <c r="D89" s="217"/>
      <c r="E89" s="218">
        <v>0.10800000000000001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111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5">
      <c r="A90" s="214"/>
      <c r="B90" s="215"/>
      <c r="C90" s="251" t="s">
        <v>131</v>
      </c>
      <c r="D90" s="219"/>
      <c r="E90" s="220">
        <v>0.85150000000000003</v>
      </c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111</v>
      </c>
      <c r="AH90" s="206">
        <v>1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x14ac:dyDescent="0.25">
      <c r="A91" s="222" t="s">
        <v>100</v>
      </c>
      <c r="B91" s="223" t="s">
        <v>59</v>
      </c>
      <c r="C91" s="247" t="s">
        <v>60</v>
      </c>
      <c r="D91" s="224"/>
      <c r="E91" s="225"/>
      <c r="F91" s="226"/>
      <c r="G91" s="226">
        <f>SUMIF(AG92:AG103,"&lt;&gt;NOR",G92:G103)</f>
        <v>0</v>
      </c>
      <c r="H91" s="226"/>
      <c r="I91" s="226">
        <f>SUM(I92:I103)</f>
        <v>0</v>
      </c>
      <c r="J91" s="226"/>
      <c r="K91" s="226">
        <f>SUM(K92:K103)</f>
        <v>0</v>
      </c>
      <c r="L91" s="226"/>
      <c r="M91" s="226">
        <f>SUM(M92:M103)</f>
        <v>0</v>
      </c>
      <c r="N91" s="226"/>
      <c r="O91" s="226">
        <f>SUM(O92:O103)</f>
        <v>3.46</v>
      </c>
      <c r="P91" s="226"/>
      <c r="Q91" s="226">
        <f>SUM(Q92:Q103)</f>
        <v>0</v>
      </c>
      <c r="R91" s="226"/>
      <c r="S91" s="226"/>
      <c r="T91" s="227"/>
      <c r="U91" s="221"/>
      <c r="V91" s="221">
        <f>SUM(V92:V103)</f>
        <v>5.45</v>
      </c>
      <c r="W91" s="221"/>
      <c r="AG91" t="s">
        <v>101</v>
      </c>
    </row>
    <row r="92" spans="1:60" outlineLevel="1" x14ac:dyDescent="0.25">
      <c r="A92" s="228">
        <v>20</v>
      </c>
      <c r="B92" s="229" t="s">
        <v>215</v>
      </c>
      <c r="C92" s="248" t="s">
        <v>216</v>
      </c>
      <c r="D92" s="230" t="s">
        <v>138</v>
      </c>
      <c r="E92" s="231">
        <v>6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33">
        <v>0.50065000000000004</v>
      </c>
      <c r="O92" s="233">
        <f>ROUND(E92*N92,2)</f>
        <v>3</v>
      </c>
      <c r="P92" s="233">
        <v>0</v>
      </c>
      <c r="Q92" s="233">
        <f>ROUND(E92*P92,2)</f>
        <v>0</v>
      </c>
      <c r="R92" s="233" t="s">
        <v>190</v>
      </c>
      <c r="S92" s="233" t="s">
        <v>106</v>
      </c>
      <c r="T92" s="234" t="s">
        <v>106</v>
      </c>
      <c r="U92" s="216">
        <v>0.69800000000000006</v>
      </c>
      <c r="V92" s="216">
        <f>ROUND(E92*U92,2)</f>
        <v>4.1900000000000004</v>
      </c>
      <c r="W92" s="216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107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5">
      <c r="A93" s="214"/>
      <c r="B93" s="215"/>
      <c r="C93" s="249" t="s">
        <v>217</v>
      </c>
      <c r="D93" s="235"/>
      <c r="E93" s="235"/>
      <c r="F93" s="235"/>
      <c r="G93" s="235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109</v>
      </c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5">
      <c r="A94" s="214"/>
      <c r="B94" s="215"/>
      <c r="C94" s="250" t="s">
        <v>218</v>
      </c>
      <c r="D94" s="217"/>
      <c r="E94" s="218">
        <v>6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111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5">
      <c r="A95" s="228">
        <v>21</v>
      </c>
      <c r="B95" s="229" t="s">
        <v>219</v>
      </c>
      <c r="C95" s="248" t="s">
        <v>220</v>
      </c>
      <c r="D95" s="230" t="s">
        <v>146</v>
      </c>
      <c r="E95" s="231">
        <v>0.05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1.0202900000000001</v>
      </c>
      <c r="O95" s="233">
        <f>ROUND(E95*N95,2)</f>
        <v>0.05</v>
      </c>
      <c r="P95" s="233">
        <v>0</v>
      </c>
      <c r="Q95" s="233">
        <f>ROUND(E95*P95,2)</f>
        <v>0</v>
      </c>
      <c r="R95" s="233" t="s">
        <v>190</v>
      </c>
      <c r="S95" s="233" t="s">
        <v>106</v>
      </c>
      <c r="T95" s="234" t="s">
        <v>106</v>
      </c>
      <c r="U95" s="216">
        <v>25.271000000000001</v>
      </c>
      <c r="V95" s="216">
        <f>ROUND(E95*U95,2)</f>
        <v>1.26</v>
      </c>
      <c r="W95" s="216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107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5">
      <c r="A96" s="214"/>
      <c r="B96" s="215"/>
      <c r="C96" s="249" t="s">
        <v>221</v>
      </c>
      <c r="D96" s="235"/>
      <c r="E96" s="235"/>
      <c r="F96" s="235"/>
      <c r="G96" s="235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109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5">
      <c r="A97" s="237">
        <v>22</v>
      </c>
      <c r="B97" s="238" t="s">
        <v>222</v>
      </c>
      <c r="C97" s="252" t="s">
        <v>223</v>
      </c>
      <c r="D97" s="239" t="s">
        <v>224</v>
      </c>
      <c r="E97" s="240">
        <v>16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21</v>
      </c>
      <c r="M97" s="242">
        <f>G97*(1+L97/100)</f>
        <v>0</v>
      </c>
      <c r="N97" s="242">
        <v>0</v>
      </c>
      <c r="O97" s="242">
        <f>ROUND(E97*N97,2)</f>
        <v>0</v>
      </c>
      <c r="P97" s="242">
        <v>0</v>
      </c>
      <c r="Q97" s="242">
        <f>ROUND(E97*P97,2)</f>
        <v>0</v>
      </c>
      <c r="R97" s="242"/>
      <c r="S97" s="242" t="s">
        <v>176</v>
      </c>
      <c r="T97" s="243" t="s">
        <v>177</v>
      </c>
      <c r="U97" s="216">
        <v>0</v>
      </c>
      <c r="V97" s="216">
        <f>ROUND(E97*U97,2)</f>
        <v>0</v>
      </c>
      <c r="W97" s="216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107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5">
      <c r="A98" s="228">
        <v>23</v>
      </c>
      <c r="B98" s="229" t="s">
        <v>225</v>
      </c>
      <c r="C98" s="248" t="s">
        <v>226</v>
      </c>
      <c r="D98" s="230" t="s">
        <v>138</v>
      </c>
      <c r="E98" s="231">
        <v>25.580000000000002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33">
        <v>0</v>
      </c>
      <c r="O98" s="233">
        <f>ROUND(E98*N98,2)</f>
        <v>0</v>
      </c>
      <c r="P98" s="233">
        <v>0</v>
      </c>
      <c r="Q98" s="233">
        <f>ROUND(E98*P98,2)</f>
        <v>0</v>
      </c>
      <c r="R98" s="233"/>
      <c r="S98" s="233" t="s">
        <v>176</v>
      </c>
      <c r="T98" s="234" t="s">
        <v>177</v>
      </c>
      <c r="U98" s="216">
        <v>0</v>
      </c>
      <c r="V98" s="216">
        <f>ROUND(E98*U98,2)</f>
        <v>0</v>
      </c>
      <c r="W98" s="216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107</v>
      </c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5">
      <c r="A99" s="214"/>
      <c r="B99" s="215"/>
      <c r="C99" s="250" t="s">
        <v>227</v>
      </c>
      <c r="D99" s="217"/>
      <c r="E99" s="218">
        <v>25.580000000000002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111</v>
      </c>
      <c r="AH99" s="206">
        <v>0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5">
      <c r="A100" s="228">
        <v>24</v>
      </c>
      <c r="B100" s="229" t="s">
        <v>228</v>
      </c>
      <c r="C100" s="248" t="s">
        <v>229</v>
      </c>
      <c r="D100" s="230" t="s">
        <v>138</v>
      </c>
      <c r="E100" s="231">
        <v>0.8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33">
        <v>0.02</v>
      </c>
      <c r="O100" s="233">
        <f>ROUND(E100*N100,2)</f>
        <v>0.02</v>
      </c>
      <c r="P100" s="233">
        <v>0</v>
      </c>
      <c r="Q100" s="233">
        <f>ROUND(E100*P100,2)</f>
        <v>0</v>
      </c>
      <c r="R100" s="233"/>
      <c r="S100" s="233" t="s">
        <v>176</v>
      </c>
      <c r="T100" s="234" t="s">
        <v>177</v>
      </c>
      <c r="U100" s="216">
        <v>0</v>
      </c>
      <c r="V100" s="216">
        <f>ROUND(E100*U100,2)</f>
        <v>0</v>
      </c>
      <c r="W100" s="21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107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5">
      <c r="A101" s="214"/>
      <c r="B101" s="215"/>
      <c r="C101" s="250" t="s">
        <v>230</v>
      </c>
      <c r="D101" s="217"/>
      <c r="E101" s="218">
        <v>0.8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111</v>
      </c>
      <c r="AH101" s="206">
        <v>0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5">
      <c r="A102" s="228">
        <v>25</v>
      </c>
      <c r="B102" s="229" t="s">
        <v>231</v>
      </c>
      <c r="C102" s="248" t="s">
        <v>232</v>
      </c>
      <c r="D102" s="230" t="s">
        <v>138</v>
      </c>
      <c r="E102" s="231">
        <v>12.98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33">
        <v>3.0000000000000002E-2</v>
      </c>
      <c r="O102" s="233">
        <f>ROUND(E102*N102,2)</f>
        <v>0.39</v>
      </c>
      <c r="P102" s="233">
        <v>0</v>
      </c>
      <c r="Q102" s="233">
        <f>ROUND(E102*P102,2)</f>
        <v>0</v>
      </c>
      <c r="R102" s="233"/>
      <c r="S102" s="233" t="s">
        <v>176</v>
      </c>
      <c r="T102" s="234" t="s">
        <v>177</v>
      </c>
      <c r="U102" s="216">
        <v>0</v>
      </c>
      <c r="V102" s="216">
        <f>ROUND(E102*U102,2)</f>
        <v>0</v>
      </c>
      <c r="W102" s="21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107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5">
      <c r="A103" s="214"/>
      <c r="B103" s="215"/>
      <c r="C103" s="250" t="s">
        <v>233</v>
      </c>
      <c r="D103" s="217"/>
      <c r="E103" s="218">
        <v>12.98</v>
      </c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111</v>
      </c>
      <c r="AH103" s="206">
        <v>0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x14ac:dyDescent="0.25">
      <c r="A104" s="222" t="s">
        <v>100</v>
      </c>
      <c r="B104" s="223" t="s">
        <v>61</v>
      </c>
      <c r="C104" s="247" t="s">
        <v>62</v>
      </c>
      <c r="D104" s="224"/>
      <c r="E104" s="225"/>
      <c r="F104" s="226"/>
      <c r="G104" s="226">
        <f>SUMIF(AG105:AG124,"&lt;&gt;NOR",G105:G124)</f>
        <v>0</v>
      </c>
      <c r="H104" s="226"/>
      <c r="I104" s="226">
        <f>SUM(I105:I124)</f>
        <v>0</v>
      </c>
      <c r="J104" s="226"/>
      <c r="K104" s="226">
        <f>SUM(K105:K124)</f>
        <v>0</v>
      </c>
      <c r="L104" s="226"/>
      <c r="M104" s="226">
        <f>SUM(M105:M124)</f>
        <v>0</v>
      </c>
      <c r="N104" s="226"/>
      <c r="O104" s="226">
        <f>SUM(O105:O124)</f>
        <v>75.61999999999999</v>
      </c>
      <c r="P104" s="226"/>
      <c r="Q104" s="226">
        <f>SUM(Q105:Q124)</f>
        <v>0</v>
      </c>
      <c r="R104" s="226"/>
      <c r="S104" s="226"/>
      <c r="T104" s="227"/>
      <c r="U104" s="221"/>
      <c r="V104" s="221">
        <f>SUM(V105:V124)</f>
        <v>33.68</v>
      </c>
      <c r="W104" s="221"/>
      <c r="AG104" t="s">
        <v>101</v>
      </c>
    </row>
    <row r="105" spans="1:60" ht="20.399999999999999" outlineLevel="1" x14ac:dyDescent="0.25">
      <c r="A105" s="228">
        <v>26</v>
      </c>
      <c r="B105" s="229" t="s">
        <v>234</v>
      </c>
      <c r="C105" s="248" t="s">
        <v>235</v>
      </c>
      <c r="D105" s="230" t="s">
        <v>138</v>
      </c>
      <c r="E105" s="231">
        <v>37.695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33">
        <v>0.1512</v>
      </c>
      <c r="O105" s="233">
        <f>ROUND(E105*N105,2)</f>
        <v>5.7</v>
      </c>
      <c r="P105" s="233">
        <v>0</v>
      </c>
      <c r="Q105" s="233">
        <f>ROUND(E105*P105,2)</f>
        <v>0</v>
      </c>
      <c r="R105" s="233" t="s">
        <v>236</v>
      </c>
      <c r="S105" s="233" t="s">
        <v>106</v>
      </c>
      <c r="T105" s="234" t="s">
        <v>151</v>
      </c>
      <c r="U105" s="216">
        <v>2.3000000000000003E-2</v>
      </c>
      <c r="V105" s="216">
        <f>ROUND(E105*U105,2)</f>
        <v>0.87</v>
      </c>
      <c r="W105" s="21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107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5">
      <c r="A106" s="214"/>
      <c r="B106" s="215"/>
      <c r="C106" s="253" t="s">
        <v>237</v>
      </c>
      <c r="D106" s="244"/>
      <c r="E106" s="244"/>
      <c r="F106" s="244"/>
      <c r="G106" s="244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238</v>
      </c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5">
      <c r="A107" s="214"/>
      <c r="B107" s="215"/>
      <c r="C107" s="250" t="s">
        <v>140</v>
      </c>
      <c r="D107" s="217"/>
      <c r="E107" s="218">
        <v>18.495000000000001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111</v>
      </c>
      <c r="AH107" s="206">
        <v>0</v>
      </c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5">
      <c r="A108" s="214"/>
      <c r="B108" s="215"/>
      <c r="C108" s="250" t="s">
        <v>141</v>
      </c>
      <c r="D108" s="217"/>
      <c r="E108" s="218">
        <v>19.200000000000003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111</v>
      </c>
      <c r="AH108" s="206">
        <v>0</v>
      </c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ht="20.399999999999999" outlineLevel="1" x14ac:dyDescent="0.25">
      <c r="A109" s="228">
        <v>27</v>
      </c>
      <c r="B109" s="229" t="s">
        <v>239</v>
      </c>
      <c r="C109" s="248" t="s">
        <v>240</v>
      </c>
      <c r="D109" s="230" t="s">
        <v>138</v>
      </c>
      <c r="E109" s="231">
        <v>65.940000000000012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33">
        <v>0.28800000000000003</v>
      </c>
      <c r="O109" s="233">
        <f>ROUND(E109*N109,2)</f>
        <v>18.989999999999998</v>
      </c>
      <c r="P109" s="233">
        <v>0</v>
      </c>
      <c r="Q109" s="233">
        <f>ROUND(E109*P109,2)</f>
        <v>0</v>
      </c>
      <c r="R109" s="233" t="s">
        <v>236</v>
      </c>
      <c r="S109" s="233" t="s">
        <v>106</v>
      </c>
      <c r="T109" s="234" t="s">
        <v>106</v>
      </c>
      <c r="U109" s="216">
        <v>2.3000000000000003E-2</v>
      </c>
      <c r="V109" s="216">
        <f>ROUND(E109*U109,2)</f>
        <v>1.52</v>
      </c>
      <c r="W109" s="21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107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5">
      <c r="A110" s="214"/>
      <c r="B110" s="215"/>
      <c r="C110" s="250" t="s">
        <v>142</v>
      </c>
      <c r="D110" s="217"/>
      <c r="E110" s="218">
        <v>65.940000000000012</v>
      </c>
      <c r="F110" s="216"/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111</v>
      </c>
      <c r="AH110" s="206">
        <v>0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ht="20.399999999999999" outlineLevel="1" x14ac:dyDescent="0.25">
      <c r="A111" s="228">
        <v>28</v>
      </c>
      <c r="B111" s="229" t="s">
        <v>241</v>
      </c>
      <c r="C111" s="248" t="s">
        <v>242</v>
      </c>
      <c r="D111" s="230" t="s">
        <v>138</v>
      </c>
      <c r="E111" s="231">
        <v>37.695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33">
        <v>0.55125000000000002</v>
      </c>
      <c r="O111" s="233">
        <f>ROUND(E111*N111,2)</f>
        <v>20.78</v>
      </c>
      <c r="P111" s="233">
        <v>0</v>
      </c>
      <c r="Q111" s="233">
        <f>ROUND(E111*P111,2)</f>
        <v>0</v>
      </c>
      <c r="R111" s="233" t="s">
        <v>236</v>
      </c>
      <c r="S111" s="233" t="s">
        <v>106</v>
      </c>
      <c r="T111" s="234" t="s">
        <v>151</v>
      </c>
      <c r="U111" s="216">
        <v>2.7000000000000003E-2</v>
      </c>
      <c r="V111" s="216">
        <f>ROUND(E111*U111,2)</f>
        <v>1.02</v>
      </c>
      <c r="W111" s="21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107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5">
      <c r="A112" s="214"/>
      <c r="B112" s="215"/>
      <c r="C112" s="253" t="s">
        <v>243</v>
      </c>
      <c r="D112" s="244"/>
      <c r="E112" s="244"/>
      <c r="F112" s="244"/>
      <c r="G112" s="244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238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5">
      <c r="A113" s="214"/>
      <c r="B113" s="215"/>
      <c r="C113" s="250" t="s">
        <v>140</v>
      </c>
      <c r="D113" s="217"/>
      <c r="E113" s="218">
        <v>18.495000000000001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111</v>
      </c>
      <c r="AH113" s="206">
        <v>0</v>
      </c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5">
      <c r="A114" s="214"/>
      <c r="B114" s="215"/>
      <c r="C114" s="250" t="s">
        <v>141</v>
      </c>
      <c r="D114" s="217"/>
      <c r="E114" s="218">
        <v>19.200000000000003</v>
      </c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111</v>
      </c>
      <c r="AH114" s="206">
        <v>0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ht="20.399999999999999" outlineLevel="1" x14ac:dyDescent="0.25">
      <c r="A115" s="228">
        <v>29</v>
      </c>
      <c r="B115" s="229" t="s">
        <v>244</v>
      </c>
      <c r="C115" s="248" t="s">
        <v>245</v>
      </c>
      <c r="D115" s="230" t="s">
        <v>104</v>
      </c>
      <c r="E115" s="231">
        <v>16.485000000000003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33">
        <v>1.6</v>
      </c>
      <c r="O115" s="233">
        <f>ROUND(E115*N115,2)</f>
        <v>26.38</v>
      </c>
      <c r="P115" s="233">
        <v>0</v>
      </c>
      <c r="Q115" s="233">
        <f>ROUND(E115*P115,2)</f>
        <v>0</v>
      </c>
      <c r="R115" s="233" t="s">
        <v>190</v>
      </c>
      <c r="S115" s="233" t="s">
        <v>106</v>
      </c>
      <c r="T115" s="234" t="s">
        <v>106</v>
      </c>
      <c r="U115" s="216">
        <v>1.8360000000000001</v>
      </c>
      <c r="V115" s="216">
        <f>ROUND(E115*U115,2)</f>
        <v>30.27</v>
      </c>
      <c r="W115" s="21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107</v>
      </c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5">
      <c r="A116" s="214"/>
      <c r="B116" s="215"/>
      <c r="C116" s="249" t="s">
        <v>204</v>
      </c>
      <c r="D116" s="235"/>
      <c r="E116" s="235"/>
      <c r="F116" s="235"/>
      <c r="G116" s="235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109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36" t="str">
        <f>C116</f>
        <v>pod mazaniny a dlažby, popř. na plochých střechách, vodorovný nebo ve spádu, s udusáním a urovnáním povrchu,</v>
      </c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5">
      <c r="A117" s="214"/>
      <c r="B117" s="215"/>
      <c r="C117" s="250" t="s">
        <v>246</v>
      </c>
      <c r="D117" s="217"/>
      <c r="E117" s="218">
        <v>16.485000000000003</v>
      </c>
      <c r="F117" s="216"/>
      <c r="G117" s="21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111</v>
      </c>
      <c r="AH117" s="206">
        <v>0</v>
      </c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5">
      <c r="A118" s="228">
        <v>30</v>
      </c>
      <c r="B118" s="229" t="s">
        <v>247</v>
      </c>
      <c r="C118" s="248" t="s">
        <v>248</v>
      </c>
      <c r="D118" s="230" t="s">
        <v>138</v>
      </c>
      <c r="E118" s="231">
        <v>113.99850000000001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33">
        <v>0</v>
      </c>
      <c r="O118" s="233">
        <f>ROUND(E118*N118,2)</f>
        <v>0</v>
      </c>
      <c r="P118" s="233">
        <v>0</v>
      </c>
      <c r="Q118" s="233">
        <f>ROUND(E118*P118,2)</f>
        <v>0</v>
      </c>
      <c r="R118" s="233"/>
      <c r="S118" s="233" t="s">
        <v>176</v>
      </c>
      <c r="T118" s="234" t="s">
        <v>177</v>
      </c>
      <c r="U118" s="216">
        <v>0</v>
      </c>
      <c r="V118" s="216">
        <f>ROUND(E118*U118,2)</f>
        <v>0</v>
      </c>
      <c r="W118" s="21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107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5">
      <c r="A119" s="214"/>
      <c r="B119" s="215"/>
      <c r="C119" s="250" t="s">
        <v>249</v>
      </c>
      <c r="D119" s="217"/>
      <c r="E119" s="218">
        <v>20.3445</v>
      </c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111</v>
      </c>
      <c r="AH119" s="206">
        <v>0</v>
      </c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5">
      <c r="A120" s="214"/>
      <c r="B120" s="215"/>
      <c r="C120" s="250" t="s">
        <v>250</v>
      </c>
      <c r="D120" s="217"/>
      <c r="E120" s="218">
        <v>21.12</v>
      </c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111</v>
      </c>
      <c r="AH120" s="206">
        <v>0</v>
      </c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5">
      <c r="A121" s="214"/>
      <c r="B121" s="215"/>
      <c r="C121" s="250" t="s">
        <v>251</v>
      </c>
      <c r="D121" s="217"/>
      <c r="E121" s="218">
        <v>72.534000000000006</v>
      </c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111</v>
      </c>
      <c r="AH121" s="206">
        <v>0</v>
      </c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5">
      <c r="A122" s="228">
        <v>31</v>
      </c>
      <c r="B122" s="229" t="s">
        <v>252</v>
      </c>
      <c r="C122" s="248" t="s">
        <v>253</v>
      </c>
      <c r="D122" s="230" t="s">
        <v>138</v>
      </c>
      <c r="E122" s="231">
        <v>37.695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33">
        <v>0.1</v>
      </c>
      <c r="O122" s="233">
        <f>ROUND(E122*N122,2)</f>
        <v>3.77</v>
      </c>
      <c r="P122" s="233">
        <v>0</v>
      </c>
      <c r="Q122" s="233">
        <f>ROUND(E122*P122,2)</f>
        <v>0</v>
      </c>
      <c r="R122" s="233"/>
      <c r="S122" s="233" t="s">
        <v>176</v>
      </c>
      <c r="T122" s="234" t="s">
        <v>177</v>
      </c>
      <c r="U122" s="216">
        <v>0</v>
      </c>
      <c r="V122" s="216">
        <f>ROUND(E122*U122,2)</f>
        <v>0</v>
      </c>
      <c r="W122" s="21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254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5">
      <c r="A123" s="214"/>
      <c r="B123" s="215"/>
      <c r="C123" s="250" t="s">
        <v>140</v>
      </c>
      <c r="D123" s="217"/>
      <c r="E123" s="218">
        <v>18.495000000000001</v>
      </c>
      <c r="F123" s="216"/>
      <c r="G123" s="216"/>
      <c r="H123" s="216"/>
      <c r="I123" s="216"/>
      <c r="J123" s="216"/>
      <c r="K123" s="216"/>
      <c r="L123" s="216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111</v>
      </c>
      <c r="AH123" s="206">
        <v>0</v>
      </c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5">
      <c r="A124" s="214"/>
      <c r="B124" s="215"/>
      <c r="C124" s="250" t="s">
        <v>141</v>
      </c>
      <c r="D124" s="217"/>
      <c r="E124" s="218">
        <v>19.200000000000003</v>
      </c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111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x14ac:dyDescent="0.25">
      <c r="A125" s="222" t="s">
        <v>100</v>
      </c>
      <c r="B125" s="223" t="s">
        <v>63</v>
      </c>
      <c r="C125" s="247" t="s">
        <v>64</v>
      </c>
      <c r="D125" s="224"/>
      <c r="E125" s="225"/>
      <c r="F125" s="226"/>
      <c r="G125" s="226">
        <f>SUMIF(AG126:AG133,"&lt;&gt;NOR",G126:G133)</f>
        <v>0</v>
      </c>
      <c r="H125" s="226"/>
      <c r="I125" s="226">
        <f>SUM(I126:I133)</f>
        <v>0</v>
      </c>
      <c r="J125" s="226"/>
      <c r="K125" s="226">
        <f>SUM(K126:K133)</f>
        <v>0</v>
      </c>
      <c r="L125" s="226"/>
      <c r="M125" s="226">
        <f>SUM(M126:M133)</f>
        <v>0</v>
      </c>
      <c r="N125" s="226"/>
      <c r="O125" s="226">
        <f>SUM(O126:O133)</f>
        <v>4.67</v>
      </c>
      <c r="P125" s="226"/>
      <c r="Q125" s="226">
        <f>SUM(Q126:Q133)</f>
        <v>0</v>
      </c>
      <c r="R125" s="226"/>
      <c r="S125" s="226"/>
      <c r="T125" s="227"/>
      <c r="U125" s="221"/>
      <c r="V125" s="221">
        <f>SUM(V126:V133)</f>
        <v>5.03</v>
      </c>
      <c r="W125" s="221"/>
      <c r="AG125" t="s">
        <v>101</v>
      </c>
    </row>
    <row r="126" spans="1:60" ht="20.399999999999999" outlineLevel="1" x14ac:dyDescent="0.25">
      <c r="A126" s="228">
        <v>32</v>
      </c>
      <c r="B126" s="229" t="s">
        <v>255</v>
      </c>
      <c r="C126" s="248" t="s">
        <v>256</v>
      </c>
      <c r="D126" s="230" t="s">
        <v>257</v>
      </c>
      <c r="E126" s="231">
        <v>35.900000000000006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21</v>
      </c>
      <c r="M126" s="233">
        <f>G126*(1+L126/100)</f>
        <v>0</v>
      </c>
      <c r="N126" s="233">
        <v>0.10250000000000001</v>
      </c>
      <c r="O126" s="233">
        <f>ROUND(E126*N126,2)</f>
        <v>3.68</v>
      </c>
      <c r="P126" s="233">
        <v>0</v>
      </c>
      <c r="Q126" s="233">
        <f>ROUND(E126*P126,2)</f>
        <v>0</v>
      </c>
      <c r="R126" s="233" t="s">
        <v>236</v>
      </c>
      <c r="S126" s="233" t="s">
        <v>106</v>
      </c>
      <c r="T126" s="234" t="s">
        <v>106</v>
      </c>
      <c r="U126" s="216">
        <v>0.14000000000000001</v>
      </c>
      <c r="V126" s="216">
        <f>ROUND(E126*U126,2)</f>
        <v>5.03</v>
      </c>
      <c r="W126" s="21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107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5">
      <c r="A127" s="214"/>
      <c r="B127" s="215"/>
      <c r="C127" s="249" t="s">
        <v>258</v>
      </c>
      <c r="D127" s="235"/>
      <c r="E127" s="235"/>
      <c r="F127" s="235"/>
      <c r="G127" s="235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109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5">
      <c r="A128" s="214"/>
      <c r="B128" s="215"/>
      <c r="C128" s="250" t="s">
        <v>259</v>
      </c>
      <c r="D128" s="217"/>
      <c r="E128" s="218">
        <v>15.100000000000001</v>
      </c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111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5">
      <c r="A129" s="214"/>
      <c r="B129" s="215"/>
      <c r="C129" s="250" t="s">
        <v>260</v>
      </c>
      <c r="D129" s="217"/>
      <c r="E129" s="218">
        <v>20.8</v>
      </c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111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5">
      <c r="A130" s="228">
        <v>33</v>
      </c>
      <c r="B130" s="229" t="s">
        <v>261</v>
      </c>
      <c r="C130" s="248" t="s">
        <v>262</v>
      </c>
      <c r="D130" s="230" t="s">
        <v>257</v>
      </c>
      <c r="E130" s="231">
        <v>56.7</v>
      </c>
      <c r="F130" s="232"/>
      <c r="G130" s="233">
        <f>ROUND(E130*F130,2)</f>
        <v>0</v>
      </c>
      <c r="H130" s="232"/>
      <c r="I130" s="233">
        <f>ROUND(E130*H130,2)</f>
        <v>0</v>
      </c>
      <c r="J130" s="232"/>
      <c r="K130" s="233">
        <f>ROUND(E130*J130,2)</f>
        <v>0</v>
      </c>
      <c r="L130" s="233">
        <v>21</v>
      </c>
      <c r="M130" s="233">
        <f>G130*(1+L130/100)</f>
        <v>0</v>
      </c>
      <c r="N130" s="233">
        <v>0</v>
      </c>
      <c r="O130" s="233">
        <f>ROUND(E130*N130,2)</f>
        <v>0</v>
      </c>
      <c r="P130" s="233">
        <v>0</v>
      </c>
      <c r="Q130" s="233">
        <f>ROUND(E130*P130,2)</f>
        <v>0</v>
      </c>
      <c r="R130" s="233"/>
      <c r="S130" s="233" t="s">
        <v>176</v>
      </c>
      <c r="T130" s="234" t="s">
        <v>177</v>
      </c>
      <c r="U130" s="216">
        <v>0</v>
      </c>
      <c r="V130" s="216">
        <f>ROUND(E130*U130,2)</f>
        <v>0</v>
      </c>
      <c r="W130" s="21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107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5">
      <c r="A131" s="214"/>
      <c r="B131" s="215"/>
      <c r="C131" s="250" t="s">
        <v>263</v>
      </c>
      <c r="D131" s="217"/>
      <c r="E131" s="218">
        <v>56.7</v>
      </c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111</v>
      </c>
      <c r="AH131" s="206">
        <v>0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5">
      <c r="A132" s="228">
        <v>34</v>
      </c>
      <c r="B132" s="229" t="s">
        <v>264</v>
      </c>
      <c r="C132" s="248" t="s">
        <v>265</v>
      </c>
      <c r="D132" s="230" t="s">
        <v>266</v>
      </c>
      <c r="E132" s="231">
        <v>36.618000000000002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33">
        <v>2.7000000000000003E-2</v>
      </c>
      <c r="O132" s="233">
        <f>ROUND(E132*N132,2)</f>
        <v>0.99</v>
      </c>
      <c r="P132" s="233">
        <v>0</v>
      </c>
      <c r="Q132" s="233">
        <f>ROUND(E132*P132,2)</f>
        <v>0</v>
      </c>
      <c r="R132" s="233" t="s">
        <v>182</v>
      </c>
      <c r="S132" s="233" t="s">
        <v>106</v>
      </c>
      <c r="T132" s="234" t="s">
        <v>106</v>
      </c>
      <c r="U132" s="216">
        <v>0</v>
      </c>
      <c r="V132" s="216">
        <f>ROUND(E132*U132,2)</f>
        <v>0</v>
      </c>
      <c r="W132" s="21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183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5">
      <c r="A133" s="214"/>
      <c r="B133" s="215"/>
      <c r="C133" s="250" t="s">
        <v>267</v>
      </c>
      <c r="D133" s="217"/>
      <c r="E133" s="218">
        <v>36.618000000000002</v>
      </c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111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x14ac:dyDescent="0.25">
      <c r="A134" s="222" t="s">
        <v>100</v>
      </c>
      <c r="B134" s="223" t="s">
        <v>65</v>
      </c>
      <c r="C134" s="247" t="s">
        <v>66</v>
      </c>
      <c r="D134" s="224"/>
      <c r="E134" s="225"/>
      <c r="F134" s="226"/>
      <c r="G134" s="226">
        <f>SUMIF(AG135:AG146,"&lt;&gt;NOR",G135:G146)</f>
        <v>0</v>
      </c>
      <c r="H134" s="226"/>
      <c r="I134" s="226">
        <f>SUM(I135:I146)</f>
        <v>0</v>
      </c>
      <c r="J134" s="226"/>
      <c r="K134" s="226">
        <f>SUM(K135:K146)</f>
        <v>0</v>
      </c>
      <c r="L134" s="226"/>
      <c r="M134" s="226">
        <f>SUM(M135:M146)</f>
        <v>0</v>
      </c>
      <c r="N134" s="226"/>
      <c r="O134" s="226">
        <f>SUM(O135:O146)</f>
        <v>0.82000000000000006</v>
      </c>
      <c r="P134" s="226"/>
      <c r="Q134" s="226">
        <f>SUM(Q135:Q146)</f>
        <v>0</v>
      </c>
      <c r="R134" s="226"/>
      <c r="S134" s="226"/>
      <c r="T134" s="227"/>
      <c r="U134" s="221"/>
      <c r="V134" s="221">
        <f>SUM(V135:V146)</f>
        <v>22.75</v>
      </c>
      <c r="W134" s="221"/>
      <c r="AG134" t="s">
        <v>101</v>
      </c>
    </row>
    <row r="135" spans="1:60" outlineLevel="1" x14ac:dyDescent="0.25">
      <c r="A135" s="228">
        <v>35</v>
      </c>
      <c r="B135" s="229" t="s">
        <v>268</v>
      </c>
      <c r="C135" s="248" t="s">
        <v>269</v>
      </c>
      <c r="D135" s="230" t="s">
        <v>257</v>
      </c>
      <c r="E135" s="231">
        <v>55.480000000000004</v>
      </c>
      <c r="F135" s="232"/>
      <c r="G135" s="233">
        <f>ROUND(E135*F135,2)</f>
        <v>0</v>
      </c>
      <c r="H135" s="232"/>
      <c r="I135" s="233">
        <f>ROUND(E135*H135,2)</f>
        <v>0</v>
      </c>
      <c r="J135" s="232"/>
      <c r="K135" s="233">
        <f>ROUND(E135*J135,2)</f>
        <v>0</v>
      </c>
      <c r="L135" s="233">
        <v>21</v>
      </c>
      <c r="M135" s="233">
        <f>G135*(1+L135/100)</f>
        <v>0</v>
      </c>
      <c r="N135" s="233">
        <v>0</v>
      </c>
      <c r="O135" s="233">
        <f>ROUND(E135*N135,2)</f>
        <v>0</v>
      </c>
      <c r="P135" s="233">
        <v>0</v>
      </c>
      <c r="Q135" s="233">
        <f>ROUND(E135*P135,2)</f>
        <v>0</v>
      </c>
      <c r="R135" s="233" t="s">
        <v>270</v>
      </c>
      <c r="S135" s="233" t="s">
        <v>106</v>
      </c>
      <c r="T135" s="234" t="s">
        <v>106</v>
      </c>
      <c r="U135" s="216">
        <v>0.41000000000000003</v>
      </c>
      <c r="V135" s="216">
        <f>ROUND(E135*U135,2)</f>
        <v>22.75</v>
      </c>
      <c r="W135" s="21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107</v>
      </c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5">
      <c r="A136" s="214"/>
      <c r="B136" s="215"/>
      <c r="C136" s="250" t="s">
        <v>271</v>
      </c>
      <c r="D136" s="217"/>
      <c r="E136" s="218">
        <v>56.38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111</v>
      </c>
      <c r="AH136" s="206">
        <v>0</v>
      </c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5">
      <c r="A137" s="214"/>
      <c r="B137" s="215"/>
      <c r="C137" s="250" t="s">
        <v>272</v>
      </c>
      <c r="D137" s="217"/>
      <c r="E137" s="218">
        <v>-0.89999999999999991</v>
      </c>
      <c r="F137" s="216"/>
      <c r="G137" s="216"/>
      <c r="H137" s="216"/>
      <c r="I137" s="216"/>
      <c r="J137" s="216"/>
      <c r="K137" s="216"/>
      <c r="L137" s="216"/>
      <c r="M137" s="216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111</v>
      </c>
      <c r="AH137" s="206">
        <v>0</v>
      </c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ht="20.399999999999999" outlineLevel="1" x14ac:dyDescent="0.25">
      <c r="A138" s="237">
        <v>36</v>
      </c>
      <c r="B138" s="238" t="s">
        <v>273</v>
      </c>
      <c r="C138" s="252" t="s">
        <v>274</v>
      </c>
      <c r="D138" s="239" t="s">
        <v>224</v>
      </c>
      <c r="E138" s="240">
        <v>20</v>
      </c>
      <c r="F138" s="241"/>
      <c r="G138" s="242">
        <f>ROUND(E138*F138,2)</f>
        <v>0</v>
      </c>
      <c r="H138" s="241"/>
      <c r="I138" s="242">
        <f>ROUND(E138*H138,2)</f>
        <v>0</v>
      </c>
      <c r="J138" s="241"/>
      <c r="K138" s="242">
        <f>ROUND(E138*J138,2)</f>
        <v>0</v>
      </c>
      <c r="L138" s="242">
        <v>21</v>
      </c>
      <c r="M138" s="242">
        <f>G138*(1+L138/100)</f>
        <v>0</v>
      </c>
      <c r="N138" s="242">
        <v>0.01</v>
      </c>
      <c r="O138" s="242">
        <f>ROUND(E138*N138,2)</f>
        <v>0.2</v>
      </c>
      <c r="P138" s="242">
        <v>0</v>
      </c>
      <c r="Q138" s="242">
        <f>ROUND(E138*P138,2)</f>
        <v>0</v>
      </c>
      <c r="R138" s="242"/>
      <c r="S138" s="242" t="s">
        <v>176</v>
      </c>
      <c r="T138" s="243" t="s">
        <v>177</v>
      </c>
      <c r="U138" s="216">
        <v>0</v>
      </c>
      <c r="V138" s="216">
        <f>ROUND(E138*U138,2)</f>
        <v>0</v>
      </c>
      <c r="W138" s="21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107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ht="20.399999999999999" outlineLevel="1" x14ac:dyDescent="0.25">
      <c r="A139" s="237">
        <v>37</v>
      </c>
      <c r="B139" s="238" t="s">
        <v>275</v>
      </c>
      <c r="C139" s="252" t="s">
        <v>276</v>
      </c>
      <c r="D139" s="239" t="s">
        <v>224</v>
      </c>
      <c r="E139" s="240">
        <v>4</v>
      </c>
      <c r="F139" s="241"/>
      <c r="G139" s="242">
        <f>ROUND(E139*F139,2)</f>
        <v>0</v>
      </c>
      <c r="H139" s="241"/>
      <c r="I139" s="242">
        <f>ROUND(E139*H139,2)</f>
        <v>0</v>
      </c>
      <c r="J139" s="241"/>
      <c r="K139" s="242">
        <f>ROUND(E139*J139,2)</f>
        <v>0</v>
      </c>
      <c r="L139" s="242">
        <v>21</v>
      </c>
      <c r="M139" s="242">
        <f>G139*(1+L139/100)</f>
        <v>0</v>
      </c>
      <c r="N139" s="242">
        <v>0.01</v>
      </c>
      <c r="O139" s="242">
        <f>ROUND(E139*N139,2)</f>
        <v>0.04</v>
      </c>
      <c r="P139" s="242">
        <v>0</v>
      </c>
      <c r="Q139" s="242">
        <f>ROUND(E139*P139,2)</f>
        <v>0</v>
      </c>
      <c r="R139" s="242"/>
      <c r="S139" s="242" t="s">
        <v>176</v>
      </c>
      <c r="T139" s="243" t="s">
        <v>177</v>
      </c>
      <c r="U139" s="216">
        <v>0</v>
      </c>
      <c r="V139" s="216">
        <f>ROUND(E139*U139,2)</f>
        <v>0</v>
      </c>
      <c r="W139" s="21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107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ht="20.399999999999999" outlineLevel="1" x14ac:dyDescent="0.25">
      <c r="A140" s="237">
        <v>38</v>
      </c>
      <c r="B140" s="238" t="s">
        <v>277</v>
      </c>
      <c r="C140" s="252" t="s">
        <v>278</v>
      </c>
      <c r="D140" s="239" t="s">
        <v>224</v>
      </c>
      <c r="E140" s="240">
        <v>2</v>
      </c>
      <c r="F140" s="241"/>
      <c r="G140" s="242">
        <f>ROUND(E140*F140,2)</f>
        <v>0</v>
      </c>
      <c r="H140" s="241"/>
      <c r="I140" s="242">
        <f>ROUND(E140*H140,2)</f>
        <v>0</v>
      </c>
      <c r="J140" s="241"/>
      <c r="K140" s="242">
        <f>ROUND(E140*J140,2)</f>
        <v>0</v>
      </c>
      <c r="L140" s="242">
        <v>21</v>
      </c>
      <c r="M140" s="242">
        <f>G140*(1+L140/100)</f>
        <v>0</v>
      </c>
      <c r="N140" s="242">
        <v>0.01</v>
      </c>
      <c r="O140" s="242">
        <f>ROUND(E140*N140,2)</f>
        <v>0.02</v>
      </c>
      <c r="P140" s="242">
        <v>0</v>
      </c>
      <c r="Q140" s="242">
        <f>ROUND(E140*P140,2)</f>
        <v>0</v>
      </c>
      <c r="R140" s="242"/>
      <c r="S140" s="242" t="s">
        <v>176</v>
      </c>
      <c r="T140" s="243" t="s">
        <v>177</v>
      </c>
      <c r="U140" s="216">
        <v>0</v>
      </c>
      <c r="V140" s="216">
        <f>ROUND(E140*U140,2)</f>
        <v>0</v>
      </c>
      <c r="W140" s="21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107</v>
      </c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ht="20.399999999999999" outlineLevel="1" x14ac:dyDescent="0.25">
      <c r="A141" s="237">
        <v>39</v>
      </c>
      <c r="B141" s="238" t="s">
        <v>279</v>
      </c>
      <c r="C141" s="252" t="s">
        <v>280</v>
      </c>
      <c r="D141" s="239" t="s">
        <v>224</v>
      </c>
      <c r="E141" s="240">
        <v>8</v>
      </c>
      <c r="F141" s="241"/>
      <c r="G141" s="242">
        <f>ROUND(E141*F141,2)</f>
        <v>0</v>
      </c>
      <c r="H141" s="241"/>
      <c r="I141" s="242">
        <f>ROUND(E141*H141,2)</f>
        <v>0</v>
      </c>
      <c r="J141" s="241"/>
      <c r="K141" s="242">
        <f>ROUND(E141*J141,2)</f>
        <v>0</v>
      </c>
      <c r="L141" s="242">
        <v>21</v>
      </c>
      <c r="M141" s="242">
        <f>G141*(1+L141/100)</f>
        <v>0</v>
      </c>
      <c r="N141" s="242">
        <v>0.01</v>
      </c>
      <c r="O141" s="242">
        <f>ROUND(E141*N141,2)</f>
        <v>0.08</v>
      </c>
      <c r="P141" s="242">
        <v>0</v>
      </c>
      <c r="Q141" s="242">
        <f>ROUND(E141*P141,2)</f>
        <v>0</v>
      </c>
      <c r="R141" s="242"/>
      <c r="S141" s="242" t="s">
        <v>176</v>
      </c>
      <c r="T141" s="243" t="s">
        <v>177</v>
      </c>
      <c r="U141" s="216">
        <v>0</v>
      </c>
      <c r="V141" s="216">
        <f>ROUND(E141*U141,2)</f>
        <v>0</v>
      </c>
      <c r="W141" s="21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107</v>
      </c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5">
      <c r="A142" s="237">
        <v>40</v>
      </c>
      <c r="B142" s="238" t="s">
        <v>281</v>
      </c>
      <c r="C142" s="252" t="s">
        <v>282</v>
      </c>
      <c r="D142" s="239" t="s">
        <v>224</v>
      </c>
      <c r="E142" s="240">
        <v>1</v>
      </c>
      <c r="F142" s="241"/>
      <c r="G142" s="242">
        <f>ROUND(E142*F142,2)</f>
        <v>0</v>
      </c>
      <c r="H142" s="241"/>
      <c r="I142" s="242">
        <f>ROUND(E142*H142,2)</f>
        <v>0</v>
      </c>
      <c r="J142" s="241"/>
      <c r="K142" s="242">
        <f>ROUND(E142*J142,2)</f>
        <v>0</v>
      </c>
      <c r="L142" s="242">
        <v>21</v>
      </c>
      <c r="M142" s="242">
        <f>G142*(1+L142/100)</f>
        <v>0</v>
      </c>
      <c r="N142" s="242">
        <v>0</v>
      </c>
      <c r="O142" s="242">
        <f>ROUND(E142*N142,2)</f>
        <v>0</v>
      </c>
      <c r="P142" s="242">
        <v>0</v>
      </c>
      <c r="Q142" s="242">
        <f>ROUND(E142*P142,2)</f>
        <v>0</v>
      </c>
      <c r="R142" s="242"/>
      <c r="S142" s="242" t="s">
        <v>176</v>
      </c>
      <c r="T142" s="243" t="s">
        <v>177</v>
      </c>
      <c r="U142" s="216">
        <v>0</v>
      </c>
      <c r="V142" s="216">
        <f>ROUND(E142*U142,2)</f>
        <v>0</v>
      </c>
      <c r="W142" s="21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107</v>
      </c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5">
      <c r="A143" s="237">
        <v>41</v>
      </c>
      <c r="B143" s="238" t="s">
        <v>283</v>
      </c>
      <c r="C143" s="252" t="s">
        <v>284</v>
      </c>
      <c r="D143" s="239" t="s">
        <v>224</v>
      </c>
      <c r="E143" s="240">
        <v>19</v>
      </c>
      <c r="F143" s="241"/>
      <c r="G143" s="242">
        <f>ROUND(E143*F143,2)</f>
        <v>0</v>
      </c>
      <c r="H143" s="241"/>
      <c r="I143" s="242">
        <f>ROUND(E143*H143,2)</f>
        <v>0</v>
      </c>
      <c r="J143" s="241"/>
      <c r="K143" s="242">
        <f>ROUND(E143*J143,2)</f>
        <v>0</v>
      </c>
      <c r="L143" s="242">
        <v>21</v>
      </c>
      <c r="M143" s="242">
        <f>G143*(1+L143/100)</f>
        <v>0</v>
      </c>
      <c r="N143" s="242">
        <v>0.02</v>
      </c>
      <c r="O143" s="242">
        <f>ROUND(E143*N143,2)</f>
        <v>0.38</v>
      </c>
      <c r="P143" s="242">
        <v>0</v>
      </c>
      <c r="Q143" s="242">
        <f>ROUND(E143*P143,2)</f>
        <v>0</v>
      </c>
      <c r="R143" s="242"/>
      <c r="S143" s="242" t="s">
        <v>176</v>
      </c>
      <c r="T143" s="243" t="s">
        <v>177</v>
      </c>
      <c r="U143" s="216">
        <v>0</v>
      </c>
      <c r="V143" s="216">
        <f>ROUND(E143*U143,2)</f>
        <v>0</v>
      </c>
      <c r="W143" s="21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107</v>
      </c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5">
      <c r="A144" s="237">
        <v>42</v>
      </c>
      <c r="B144" s="238" t="s">
        <v>285</v>
      </c>
      <c r="C144" s="252" t="s">
        <v>286</v>
      </c>
      <c r="D144" s="239" t="s">
        <v>224</v>
      </c>
      <c r="E144" s="240">
        <v>2</v>
      </c>
      <c r="F144" s="241"/>
      <c r="G144" s="242">
        <f>ROUND(E144*F144,2)</f>
        <v>0</v>
      </c>
      <c r="H144" s="241"/>
      <c r="I144" s="242">
        <f>ROUND(E144*H144,2)</f>
        <v>0</v>
      </c>
      <c r="J144" s="241"/>
      <c r="K144" s="242">
        <f>ROUND(E144*J144,2)</f>
        <v>0</v>
      </c>
      <c r="L144" s="242">
        <v>21</v>
      </c>
      <c r="M144" s="242">
        <f>G144*(1+L144/100)</f>
        <v>0</v>
      </c>
      <c r="N144" s="242">
        <v>0.02</v>
      </c>
      <c r="O144" s="242">
        <f>ROUND(E144*N144,2)</f>
        <v>0.04</v>
      </c>
      <c r="P144" s="242">
        <v>0</v>
      </c>
      <c r="Q144" s="242">
        <f>ROUND(E144*P144,2)</f>
        <v>0</v>
      </c>
      <c r="R144" s="242"/>
      <c r="S144" s="242" t="s">
        <v>176</v>
      </c>
      <c r="T144" s="243" t="s">
        <v>177</v>
      </c>
      <c r="U144" s="216">
        <v>0</v>
      </c>
      <c r="V144" s="216">
        <f>ROUND(E144*U144,2)</f>
        <v>0</v>
      </c>
      <c r="W144" s="21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107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5">
      <c r="A145" s="237">
        <v>43</v>
      </c>
      <c r="B145" s="238" t="s">
        <v>287</v>
      </c>
      <c r="C145" s="252" t="s">
        <v>288</v>
      </c>
      <c r="D145" s="239" t="s">
        <v>224</v>
      </c>
      <c r="E145" s="240">
        <v>2</v>
      </c>
      <c r="F145" s="241"/>
      <c r="G145" s="242">
        <f>ROUND(E145*F145,2)</f>
        <v>0</v>
      </c>
      <c r="H145" s="241"/>
      <c r="I145" s="242">
        <f>ROUND(E145*H145,2)</f>
        <v>0</v>
      </c>
      <c r="J145" s="241"/>
      <c r="K145" s="242">
        <f>ROUND(E145*J145,2)</f>
        <v>0</v>
      </c>
      <c r="L145" s="242">
        <v>21</v>
      </c>
      <c r="M145" s="242">
        <f>G145*(1+L145/100)</f>
        <v>0</v>
      </c>
      <c r="N145" s="242">
        <v>0.02</v>
      </c>
      <c r="O145" s="242">
        <f>ROUND(E145*N145,2)</f>
        <v>0.04</v>
      </c>
      <c r="P145" s="242">
        <v>0</v>
      </c>
      <c r="Q145" s="242">
        <f>ROUND(E145*P145,2)</f>
        <v>0</v>
      </c>
      <c r="R145" s="242"/>
      <c r="S145" s="242" t="s">
        <v>176</v>
      </c>
      <c r="T145" s="243" t="s">
        <v>177</v>
      </c>
      <c r="U145" s="216">
        <v>0</v>
      </c>
      <c r="V145" s="216">
        <f>ROUND(E145*U145,2)</f>
        <v>0</v>
      </c>
      <c r="W145" s="216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107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5">
      <c r="A146" s="237">
        <v>44</v>
      </c>
      <c r="B146" s="238" t="s">
        <v>289</v>
      </c>
      <c r="C146" s="252" t="s">
        <v>290</v>
      </c>
      <c r="D146" s="239" t="s">
        <v>224</v>
      </c>
      <c r="E146" s="240">
        <v>1</v>
      </c>
      <c r="F146" s="241"/>
      <c r="G146" s="242">
        <f>ROUND(E146*F146,2)</f>
        <v>0</v>
      </c>
      <c r="H146" s="241"/>
      <c r="I146" s="242">
        <f>ROUND(E146*H146,2)</f>
        <v>0</v>
      </c>
      <c r="J146" s="241"/>
      <c r="K146" s="242">
        <f>ROUND(E146*J146,2)</f>
        <v>0</v>
      </c>
      <c r="L146" s="242">
        <v>21</v>
      </c>
      <c r="M146" s="242">
        <f>G146*(1+L146/100)</f>
        <v>0</v>
      </c>
      <c r="N146" s="242">
        <v>0.02</v>
      </c>
      <c r="O146" s="242">
        <f>ROUND(E146*N146,2)</f>
        <v>0.02</v>
      </c>
      <c r="P146" s="242">
        <v>0</v>
      </c>
      <c r="Q146" s="242">
        <f>ROUND(E146*P146,2)</f>
        <v>0</v>
      </c>
      <c r="R146" s="242"/>
      <c r="S146" s="242" t="s">
        <v>176</v>
      </c>
      <c r="T146" s="243" t="s">
        <v>177</v>
      </c>
      <c r="U146" s="216">
        <v>0</v>
      </c>
      <c r="V146" s="216">
        <f>ROUND(E146*U146,2)</f>
        <v>0</v>
      </c>
      <c r="W146" s="216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107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x14ac:dyDescent="0.25">
      <c r="A147" s="222" t="s">
        <v>100</v>
      </c>
      <c r="B147" s="223" t="s">
        <v>67</v>
      </c>
      <c r="C147" s="247" t="s">
        <v>68</v>
      </c>
      <c r="D147" s="224"/>
      <c r="E147" s="225"/>
      <c r="F147" s="226"/>
      <c r="G147" s="226">
        <f>SUMIF(AG148:AG157,"&lt;&gt;NOR",G148:G157)</f>
        <v>0</v>
      </c>
      <c r="H147" s="226"/>
      <c r="I147" s="226">
        <f>SUM(I148:I157)</f>
        <v>0</v>
      </c>
      <c r="J147" s="226"/>
      <c r="K147" s="226">
        <f>SUM(K148:K157)</f>
        <v>0</v>
      </c>
      <c r="L147" s="226"/>
      <c r="M147" s="226">
        <f>SUM(M148:M157)</f>
        <v>0</v>
      </c>
      <c r="N147" s="226"/>
      <c r="O147" s="226">
        <f>SUM(O148:O157)</f>
        <v>0</v>
      </c>
      <c r="P147" s="226"/>
      <c r="Q147" s="226">
        <f>SUM(Q148:Q157)</f>
        <v>0</v>
      </c>
      <c r="R147" s="226"/>
      <c r="S147" s="226"/>
      <c r="T147" s="227"/>
      <c r="U147" s="221"/>
      <c r="V147" s="221">
        <f>SUM(V148:V157)</f>
        <v>0</v>
      </c>
      <c r="W147" s="221"/>
      <c r="AG147" t="s">
        <v>101</v>
      </c>
    </row>
    <row r="148" spans="1:60" outlineLevel="1" x14ac:dyDescent="0.25">
      <c r="A148" s="237">
        <v>45</v>
      </c>
      <c r="B148" s="238" t="s">
        <v>291</v>
      </c>
      <c r="C148" s="252" t="s">
        <v>292</v>
      </c>
      <c r="D148" s="239" t="s">
        <v>224</v>
      </c>
      <c r="E148" s="240">
        <v>1</v>
      </c>
      <c r="F148" s="241"/>
      <c r="G148" s="242">
        <f>ROUND(E148*F148,2)</f>
        <v>0</v>
      </c>
      <c r="H148" s="241"/>
      <c r="I148" s="242">
        <f>ROUND(E148*H148,2)</f>
        <v>0</v>
      </c>
      <c r="J148" s="241"/>
      <c r="K148" s="242">
        <f>ROUND(E148*J148,2)</f>
        <v>0</v>
      </c>
      <c r="L148" s="242">
        <v>21</v>
      </c>
      <c r="M148" s="242">
        <f>G148*(1+L148/100)</f>
        <v>0</v>
      </c>
      <c r="N148" s="242">
        <v>0</v>
      </c>
      <c r="O148" s="242">
        <f>ROUND(E148*N148,2)</f>
        <v>0</v>
      </c>
      <c r="P148" s="242">
        <v>0</v>
      </c>
      <c r="Q148" s="242">
        <f>ROUND(E148*P148,2)</f>
        <v>0</v>
      </c>
      <c r="R148" s="242"/>
      <c r="S148" s="242" t="s">
        <v>176</v>
      </c>
      <c r="T148" s="243" t="s">
        <v>177</v>
      </c>
      <c r="U148" s="216">
        <v>0</v>
      </c>
      <c r="V148" s="216">
        <f>ROUND(E148*U148,2)</f>
        <v>0</v>
      </c>
      <c r="W148" s="21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107</v>
      </c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outlineLevel="1" x14ac:dyDescent="0.25">
      <c r="A149" s="237">
        <v>46</v>
      </c>
      <c r="B149" s="238" t="s">
        <v>293</v>
      </c>
      <c r="C149" s="252" t="s">
        <v>294</v>
      </c>
      <c r="D149" s="239" t="s">
        <v>224</v>
      </c>
      <c r="E149" s="240">
        <v>1</v>
      </c>
      <c r="F149" s="241"/>
      <c r="G149" s="242">
        <f>ROUND(E149*F149,2)</f>
        <v>0</v>
      </c>
      <c r="H149" s="241"/>
      <c r="I149" s="242">
        <f>ROUND(E149*H149,2)</f>
        <v>0</v>
      </c>
      <c r="J149" s="241"/>
      <c r="K149" s="242">
        <f>ROUND(E149*J149,2)</f>
        <v>0</v>
      </c>
      <c r="L149" s="242">
        <v>21</v>
      </c>
      <c r="M149" s="242">
        <f>G149*(1+L149/100)</f>
        <v>0</v>
      </c>
      <c r="N149" s="242">
        <v>0</v>
      </c>
      <c r="O149" s="242">
        <f>ROUND(E149*N149,2)</f>
        <v>0</v>
      </c>
      <c r="P149" s="242">
        <v>0</v>
      </c>
      <c r="Q149" s="242">
        <f>ROUND(E149*P149,2)</f>
        <v>0</v>
      </c>
      <c r="R149" s="242"/>
      <c r="S149" s="242" t="s">
        <v>176</v>
      </c>
      <c r="T149" s="243" t="s">
        <v>177</v>
      </c>
      <c r="U149" s="216">
        <v>0</v>
      </c>
      <c r="V149" s="216">
        <f>ROUND(E149*U149,2)</f>
        <v>0</v>
      </c>
      <c r="W149" s="21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107</v>
      </c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5">
      <c r="A150" s="237">
        <v>47</v>
      </c>
      <c r="B150" s="238" t="s">
        <v>295</v>
      </c>
      <c r="C150" s="252" t="s">
        <v>296</v>
      </c>
      <c r="D150" s="239" t="s">
        <v>224</v>
      </c>
      <c r="E150" s="240">
        <v>1</v>
      </c>
      <c r="F150" s="241"/>
      <c r="G150" s="242">
        <f>ROUND(E150*F150,2)</f>
        <v>0</v>
      </c>
      <c r="H150" s="241"/>
      <c r="I150" s="242">
        <f>ROUND(E150*H150,2)</f>
        <v>0</v>
      </c>
      <c r="J150" s="241"/>
      <c r="K150" s="242">
        <f>ROUND(E150*J150,2)</f>
        <v>0</v>
      </c>
      <c r="L150" s="242">
        <v>21</v>
      </c>
      <c r="M150" s="242">
        <f>G150*(1+L150/100)</f>
        <v>0</v>
      </c>
      <c r="N150" s="242">
        <v>0</v>
      </c>
      <c r="O150" s="242">
        <f>ROUND(E150*N150,2)</f>
        <v>0</v>
      </c>
      <c r="P150" s="242">
        <v>0</v>
      </c>
      <c r="Q150" s="242">
        <f>ROUND(E150*P150,2)</f>
        <v>0</v>
      </c>
      <c r="R150" s="242"/>
      <c r="S150" s="242" t="s">
        <v>176</v>
      </c>
      <c r="T150" s="243" t="s">
        <v>177</v>
      </c>
      <c r="U150" s="216">
        <v>0</v>
      </c>
      <c r="V150" s="216">
        <f>ROUND(E150*U150,2)</f>
        <v>0</v>
      </c>
      <c r="W150" s="21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107</v>
      </c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5">
      <c r="A151" s="237">
        <v>48</v>
      </c>
      <c r="B151" s="238" t="s">
        <v>297</v>
      </c>
      <c r="C151" s="252" t="s">
        <v>298</v>
      </c>
      <c r="D151" s="239" t="s">
        <v>224</v>
      </c>
      <c r="E151" s="240">
        <v>1</v>
      </c>
      <c r="F151" s="241"/>
      <c r="G151" s="242">
        <f>ROUND(E151*F151,2)</f>
        <v>0</v>
      </c>
      <c r="H151" s="241"/>
      <c r="I151" s="242">
        <f>ROUND(E151*H151,2)</f>
        <v>0</v>
      </c>
      <c r="J151" s="241"/>
      <c r="K151" s="242">
        <f>ROUND(E151*J151,2)</f>
        <v>0</v>
      </c>
      <c r="L151" s="242">
        <v>21</v>
      </c>
      <c r="M151" s="242">
        <f>G151*(1+L151/100)</f>
        <v>0</v>
      </c>
      <c r="N151" s="242">
        <v>0</v>
      </c>
      <c r="O151" s="242">
        <f>ROUND(E151*N151,2)</f>
        <v>0</v>
      </c>
      <c r="P151" s="242">
        <v>0</v>
      </c>
      <c r="Q151" s="242">
        <f>ROUND(E151*P151,2)</f>
        <v>0</v>
      </c>
      <c r="R151" s="242"/>
      <c r="S151" s="242" t="s">
        <v>176</v>
      </c>
      <c r="T151" s="243" t="s">
        <v>177</v>
      </c>
      <c r="U151" s="216">
        <v>0</v>
      </c>
      <c r="V151" s="216">
        <f>ROUND(E151*U151,2)</f>
        <v>0</v>
      </c>
      <c r="W151" s="21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107</v>
      </c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5">
      <c r="A152" s="237">
        <v>49</v>
      </c>
      <c r="B152" s="238" t="s">
        <v>299</v>
      </c>
      <c r="C152" s="252" t="s">
        <v>300</v>
      </c>
      <c r="D152" s="239" t="s">
        <v>224</v>
      </c>
      <c r="E152" s="240">
        <v>1</v>
      </c>
      <c r="F152" s="241"/>
      <c r="G152" s="242">
        <f>ROUND(E152*F152,2)</f>
        <v>0</v>
      </c>
      <c r="H152" s="241"/>
      <c r="I152" s="242">
        <f>ROUND(E152*H152,2)</f>
        <v>0</v>
      </c>
      <c r="J152" s="241"/>
      <c r="K152" s="242">
        <f>ROUND(E152*J152,2)</f>
        <v>0</v>
      </c>
      <c r="L152" s="242">
        <v>21</v>
      </c>
      <c r="M152" s="242">
        <f>G152*(1+L152/100)</f>
        <v>0</v>
      </c>
      <c r="N152" s="242">
        <v>0</v>
      </c>
      <c r="O152" s="242">
        <f>ROUND(E152*N152,2)</f>
        <v>0</v>
      </c>
      <c r="P152" s="242">
        <v>0</v>
      </c>
      <c r="Q152" s="242">
        <f>ROUND(E152*P152,2)</f>
        <v>0</v>
      </c>
      <c r="R152" s="242"/>
      <c r="S152" s="242" t="s">
        <v>176</v>
      </c>
      <c r="T152" s="243" t="s">
        <v>177</v>
      </c>
      <c r="U152" s="216">
        <v>0</v>
      </c>
      <c r="V152" s="216">
        <f>ROUND(E152*U152,2)</f>
        <v>0</v>
      </c>
      <c r="W152" s="21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107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outlineLevel="1" x14ac:dyDescent="0.25">
      <c r="A153" s="237">
        <v>50</v>
      </c>
      <c r="B153" s="238" t="s">
        <v>301</v>
      </c>
      <c r="C153" s="252" t="s">
        <v>302</v>
      </c>
      <c r="D153" s="239" t="s">
        <v>224</v>
      </c>
      <c r="E153" s="240">
        <v>1</v>
      </c>
      <c r="F153" s="241"/>
      <c r="G153" s="242">
        <f>ROUND(E153*F153,2)</f>
        <v>0</v>
      </c>
      <c r="H153" s="241"/>
      <c r="I153" s="242">
        <f>ROUND(E153*H153,2)</f>
        <v>0</v>
      </c>
      <c r="J153" s="241"/>
      <c r="K153" s="242">
        <f>ROUND(E153*J153,2)</f>
        <v>0</v>
      </c>
      <c r="L153" s="242">
        <v>21</v>
      </c>
      <c r="M153" s="242">
        <f>G153*(1+L153/100)</f>
        <v>0</v>
      </c>
      <c r="N153" s="242">
        <v>0</v>
      </c>
      <c r="O153" s="242">
        <f>ROUND(E153*N153,2)</f>
        <v>0</v>
      </c>
      <c r="P153" s="242">
        <v>0</v>
      </c>
      <c r="Q153" s="242">
        <f>ROUND(E153*P153,2)</f>
        <v>0</v>
      </c>
      <c r="R153" s="242"/>
      <c r="S153" s="242" t="s">
        <v>176</v>
      </c>
      <c r="T153" s="243" t="s">
        <v>177</v>
      </c>
      <c r="U153" s="216">
        <v>0</v>
      </c>
      <c r="V153" s="216">
        <f>ROUND(E153*U153,2)</f>
        <v>0</v>
      </c>
      <c r="W153" s="21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107</v>
      </c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5">
      <c r="A154" s="237">
        <v>51</v>
      </c>
      <c r="B154" s="238" t="s">
        <v>303</v>
      </c>
      <c r="C154" s="252" t="s">
        <v>304</v>
      </c>
      <c r="D154" s="239" t="s">
        <v>224</v>
      </c>
      <c r="E154" s="240">
        <v>1</v>
      </c>
      <c r="F154" s="241"/>
      <c r="G154" s="242">
        <f>ROUND(E154*F154,2)</f>
        <v>0</v>
      </c>
      <c r="H154" s="241"/>
      <c r="I154" s="242">
        <f>ROUND(E154*H154,2)</f>
        <v>0</v>
      </c>
      <c r="J154" s="241"/>
      <c r="K154" s="242">
        <f>ROUND(E154*J154,2)</f>
        <v>0</v>
      </c>
      <c r="L154" s="242">
        <v>21</v>
      </c>
      <c r="M154" s="242">
        <f>G154*(1+L154/100)</f>
        <v>0</v>
      </c>
      <c r="N154" s="242">
        <v>0</v>
      </c>
      <c r="O154" s="242">
        <f>ROUND(E154*N154,2)</f>
        <v>0</v>
      </c>
      <c r="P154" s="242">
        <v>0</v>
      </c>
      <c r="Q154" s="242">
        <f>ROUND(E154*P154,2)</f>
        <v>0</v>
      </c>
      <c r="R154" s="242"/>
      <c r="S154" s="242" t="s">
        <v>176</v>
      </c>
      <c r="T154" s="243" t="s">
        <v>177</v>
      </c>
      <c r="U154" s="216">
        <v>0</v>
      </c>
      <c r="V154" s="216">
        <f>ROUND(E154*U154,2)</f>
        <v>0</v>
      </c>
      <c r="W154" s="21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107</v>
      </c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5">
      <c r="A155" s="237">
        <v>52</v>
      </c>
      <c r="B155" s="238" t="s">
        <v>305</v>
      </c>
      <c r="C155" s="252" t="s">
        <v>306</v>
      </c>
      <c r="D155" s="239" t="s">
        <v>224</v>
      </c>
      <c r="E155" s="240">
        <v>4</v>
      </c>
      <c r="F155" s="241"/>
      <c r="G155" s="242">
        <f>ROUND(E155*F155,2)</f>
        <v>0</v>
      </c>
      <c r="H155" s="241"/>
      <c r="I155" s="242">
        <f>ROUND(E155*H155,2)</f>
        <v>0</v>
      </c>
      <c r="J155" s="241"/>
      <c r="K155" s="242">
        <f>ROUND(E155*J155,2)</f>
        <v>0</v>
      </c>
      <c r="L155" s="242">
        <v>21</v>
      </c>
      <c r="M155" s="242">
        <f>G155*(1+L155/100)</f>
        <v>0</v>
      </c>
      <c r="N155" s="242">
        <v>0</v>
      </c>
      <c r="O155" s="242">
        <f>ROUND(E155*N155,2)</f>
        <v>0</v>
      </c>
      <c r="P155" s="242">
        <v>0</v>
      </c>
      <c r="Q155" s="242">
        <f>ROUND(E155*P155,2)</f>
        <v>0</v>
      </c>
      <c r="R155" s="242"/>
      <c r="S155" s="242" t="s">
        <v>176</v>
      </c>
      <c r="T155" s="243" t="s">
        <v>177</v>
      </c>
      <c r="U155" s="216">
        <v>0</v>
      </c>
      <c r="V155" s="216">
        <f>ROUND(E155*U155,2)</f>
        <v>0</v>
      </c>
      <c r="W155" s="21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107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 x14ac:dyDescent="0.25">
      <c r="A156" s="237">
        <v>53</v>
      </c>
      <c r="B156" s="238" t="s">
        <v>307</v>
      </c>
      <c r="C156" s="252" t="s">
        <v>308</v>
      </c>
      <c r="D156" s="239" t="s">
        <v>224</v>
      </c>
      <c r="E156" s="240">
        <v>2</v>
      </c>
      <c r="F156" s="241"/>
      <c r="G156" s="242">
        <f>ROUND(E156*F156,2)</f>
        <v>0</v>
      </c>
      <c r="H156" s="241"/>
      <c r="I156" s="242">
        <f>ROUND(E156*H156,2)</f>
        <v>0</v>
      </c>
      <c r="J156" s="241"/>
      <c r="K156" s="242">
        <f>ROUND(E156*J156,2)</f>
        <v>0</v>
      </c>
      <c r="L156" s="242">
        <v>21</v>
      </c>
      <c r="M156" s="242">
        <f>G156*(1+L156/100)</f>
        <v>0</v>
      </c>
      <c r="N156" s="242">
        <v>0</v>
      </c>
      <c r="O156" s="242">
        <f>ROUND(E156*N156,2)</f>
        <v>0</v>
      </c>
      <c r="P156" s="242">
        <v>0</v>
      </c>
      <c r="Q156" s="242">
        <f>ROUND(E156*P156,2)</f>
        <v>0</v>
      </c>
      <c r="R156" s="242"/>
      <c r="S156" s="242" t="s">
        <v>176</v>
      </c>
      <c r="T156" s="243" t="s">
        <v>177</v>
      </c>
      <c r="U156" s="216">
        <v>0</v>
      </c>
      <c r="V156" s="216">
        <f>ROUND(E156*U156,2)</f>
        <v>0</v>
      </c>
      <c r="W156" s="21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107</v>
      </c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5">
      <c r="A157" s="237">
        <v>54</v>
      </c>
      <c r="B157" s="238" t="s">
        <v>309</v>
      </c>
      <c r="C157" s="252" t="s">
        <v>310</v>
      </c>
      <c r="D157" s="239" t="s">
        <v>224</v>
      </c>
      <c r="E157" s="240">
        <v>2</v>
      </c>
      <c r="F157" s="241"/>
      <c r="G157" s="242">
        <f>ROUND(E157*F157,2)</f>
        <v>0</v>
      </c>
      <c r="H157" s="241"/>
      <c r="I157" s="242">
        <f>ROUND(E157*H157,2)</f>
        <v>0</v>
      </c>
      <c r="J157" s="241"/>
      <c r="K157" s="242">
        <f>ROUND(E157*J157,2)</f>
        <v>0</v>
      </c>
      <c r="L157" s="242">
        <v>21</v>
      </c>
      <c r="M157" s="242">
        <f>G157*(1+L157/100)</f>
        <v>0</v>
      </c>
      <c r="N157" s="242">
        <v>0</v>
      </c>
      <c r="O157" s="242">
        <f>ROUND(E157*N157,2)</f>
        <v>0</v>
      </c>
      <c r="P157" s="242">
        <v>0</v>
      </c>
      <c r="Q157" s="242">
        <f>ROUND(E157*P157,2)</f>
        <v>0</v>
      </c>
      <c r="R157" s="242"/>
      <c r="S157" s="242" t="s">
        <v>176</v>
      </c>
      <c r="T157" s="243" t="s">
        <v>177</v>
      </c>
      <c r="U157" s="216">
        <v>0</v>
      </c>
      <c r="V157" s="216">
        <f>ROUND(E157*U157,2)</f>
        <v>0</v>
      </c>
      <c r="W157" s="21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107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x14ac:dyDescent="0.25">
      <c r="A158" s="222" t="s">
        <v>100</v>
      </c>
      <c r="B158" s="223" t="s">
        <v>69</v>
      </c>
      <c r="C158" s="247" t="s">
        <v>70</v>
      </c>
      <c r="D158" s="224"/>
      <c r="E158" s="225"/>
      <c r="F158" s="226"/>
      <c r="G158" s="226">
        <f>SUMIF(AG159:AG168,"&lt;&gt;NOR",G159:G168)</f>
        <v>0</v>
      </c>
      <c r="H158" s="226"/>
      <c r="I158" s="226">
        <f>SUM(I159:I168)</f>
        <v>0</v>
      </c>
      <c r="J158" s="226"/>
      <c r="K158" s="226">
        <f>SUM(K159:K168)</f>
        <v>0</v>
      </c>
      <c r="L158" s="226"/>
      <c r="M158" s="226">
        <f>SUM(M159:M168)</f>
        <v>0</v>
      </c>
      <c r="N158" s="226"/>
      <c r="O158" s="226">
        <f>SUM(O159:O168)</f>
        <v>0</v>
      </c>
      <c r="P158" s="226"/>
      <c r="Q158" s="226">
        <f>SUM(Q159:Q168)</f>
        <v>23.97</v>
      </c>
      <c r="R158" s="226"/>
      <c r="S158" s="226"/>
      <c r="T158" s="227"/>
      <c r="U158" s="221"/>
      <c r="V158" s="221">
        <f>SUM(V159:V168)</f>
        <v>44.6</v>
      </c>
      <c r="W158" s="221"/>
      <c r="AG158" t="s">
        <v>101</v>
      </c>
    </row>
    <row r="159" spans="1:60" ht="20.399999999999999" outlineLevel="1" x14ac:dyDescent="0.25">
      <c r="A159" s="228">
        <v>55</v>
      </c>
      <c r="B159" s="229" t="s">
        <v>311</v>
      </c>
      <c r="C159" s="248" t="s">
        <v>312</v>
      </c>
      <c r="D159" s="230" t="s">
        <v>138</v>
      </c>
      <c r="E159" s="231">
        <v>41.472000000000001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33">
        <v>0</v>
      </c>
      <c r="O159" s="233">
        <f>ROUND(E159*N159,2)</f>
        <v>0</v>
      </c>
      <c r="P159" s="233">
        <v>0.13800000000000001</v>
      </c>
      <c r="Q159" s="233">
        <f>ROUND(E159*P159,2)</f>
        <v>5.72</v>
      </c>
      <c r="R159" s="233" t="s">
        <v>236</v>
      </c>
      <c r="S159" s="233" t="s">
        <v>106</v>
      </c>
      <c r="T159" s="234" t="s">
        <v>106</v>
      </c>
      <c r="U159" s="216">
        <v>0.16</v>
      </c>
      <c r="V159" s="216">
        <f>ROUND(E159*U159,2)</f>
        <v>6.64</v>
      </c>
      <c r="W159" s="21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107</v>
      </c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5">
      <c r="A160" s="214"/>
      <c r="B160" s="215"/>
      <c r="C160" s="249" t="s">
        <v>313</v>
      </c>
      <c r="D160" s="235"/>
      <c r="E160" s="235"/>
      <c r="F160" s="235"/>
      <c r="G160" s="235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109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5">
      <c r="A161" s="214"/>
      <c r="B161" s="215"/>
      <c r="C161" s="250" t="s">
        <v>314</v>
      </c>
      <c r="D161" s="217"/>
      <c r="E161" s="218">
        <v>41.472000000000001</v>
      </c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111</v>
      </c>
      <c r="AH161" s="206">
        <v>0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ht="20.399999999999999" outlineLevel="1" x14ac:dyDescent="0.25">
      <c r="A162" s="228">
        <v>56</v>
      </c>
      <c r="B162" s="229" t="s">
        <v>315</v>
      </c>
      <c r="C162" s="248" t="s">
        <v>316</v>
      </c>
      <c r="D162" s="230" t="s">
        <v>138</v>
      </c>
      <c r="E162" s="231">
        <v>41.472000000000001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33">
        <v>0</v>
      </c>
      <c r="O162" s="233">
        <f>ROUND(E162*N162,2)</f>
        <v>0</v>
      </c>
      <c r="P162" s="233">
        <v>0.44</v>
      </c>
      <c r="Q162" s="233">
        <f>ROUND(E162*P162,2)</f>
        <v>18.25</v>
      </c>
      <c r="R162" s="233" t="s">
        <v>236</v>
      </c>
      <c r="S162" s="233" t="s">
        <v>106</v>
      </c>
      <c r="T162" s="234" t="s">
        <v>106</v>
      </c>
      <c r="U162" s="216">
        <v>0.63200000000000001</v>
      </c>
      <c r="V162" s="216">
        <f>ROUND(E162*U162,2)</f>
        <v>26.21</v>
      </c>
      <c r="W162" s="21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107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5">
      <c r="A163" s="214"/>
      <c r="B163" s="215"/>
      <c r="C163" s="250" t="s">
        <v>314</v>
      </c>
      <c r="D163" s="217"/>
      <c r="E163" s="218">
        <v>41.472000000000001</v>
      </c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111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5">
      <c r="A164" s="237">
        <v>57</v>
      </c>
      <c r="B164" s="238" t="s">
        <v>317</v>
      </c>
      <c r="C164" s="252" t="s">
        <v>318</v>
      </c>
      <c r="D164" s="239" t="s">
        <v>224</v>
      </c>
      <c r="E164" s="240">
        <v>1</v>
      </c>
      <c r="F164" s="241"/>
      <c r="G164" s="242">
        <f>ROUND(E164*F164,2)</f>
        <v>0</v>
      </c>
      <c r="H164" s="241"/>
      <c r="I164" s="242">
        <f>ROUND(E164*H164,2)</f>
        <v>0</v>
      </c>
      <c r="J164" s="241"/>
      <c r="K164" s="242">
        <f>ROUND(E164*J164,2)</f>
        <v>0</v>
      </c>
      <c r="L164" s="242">
        <v>21</v>
      </c>
      <c r="M164" s="242">
        <f>G164*(1+L164/100)</f>
        <v>0</v>
      </c>
      <c r="N164" s="242">
        <v>0</v>
      </c>
      <c r="O164" s="242">
        <f>ROUND(E164*N164,2)</f>
        <v>0</v>
      </c>
      <c r="P164" s="242">
        <v>0</v>
      </c>
      <c r="Q164" s="242">
        <f>ROUND(E164*P164,2)</f>
        <v>0</v>
      </c>
      <c r="R164" s="242"/>
      <c r="S164" s="242" t="s">
        <v>176</v>
      </c>
      <c r="T164" s="243" t="s">
        <v>177</v>
      </c>
      <c r="U164" s="216">
        <v>0</v>
      </c>
      <c r="V164" s="216">
        <f>ROUND(E164*U164,2)</f>
        <v>0</v>
      </c>
      <c r="W164" s="21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107</v>
      </c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5">
      <c r="A165" s="228">
        <v>58</v>
      </c>
      <c r="B165" s="229" t="s">
        <v>319</v>
      </c>
      <c r="C165" s="248" t="s">
        <v>320</v>
      </c>
      <c r="D165" s="230" t="s">
        <v>146</v>
      </c>
      <c r="E165" s="231">
        <v>23.970820000000003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33">
        <v>0</v>
      </c>
      <c r="O165" s="233">
        <f>ROUND(E165*N165,2)</f>
        <v>0</v>
      </c>
      <c r="P165" s="233">
        <v>0</v>
      </c>
      <c r="Q165" s="233">
        <f>ROUND(E165*P165,2)</f>
        <v>0</v>
      </c>
      <c r="R165" s="233" t="s">
        <v>321</v>
      </c>
      <c r="S165" s="233" t="s">
        <v>106</v>
      </c>
      <c r="T165" s="234" t="s">
        <v>106</v>
      </c>
      <c r="U165" s="216">
        <v>0.49000000000000005</v>
      </c>
      <c r="V165" s="216">
        <f>ROUND(E165*U165,2)</f>
        <v>11.75</v>
      </c>
      <c r="W165" s="21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322</v>
      </c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5">
      <c r="A166" s="214"/>
      <c r="B166" s="215"/>
      <c r="C166" s="253" t="s">
        <v>323</v>
      </c>
      <c r="D166" s="244"/>
      <c r="E166" s="244"/>
      <c r="F166" s="244"/>
      <c r="G166" s="244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238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5">
      <c r="A167" s="237">
        <v>59</v>
      </c>
      <c r="B167" s="238" t="s">
        <v>324</v>
      </c>
      <c r="C167" s="252" t="s">
        <v>325</v>
      </c>
      <c r="D167" s="239" t="s">
        <v>146</v>
      </c>
      <c r="E167" s="240">
        <v>215.73734000000002</v>
      </c>
      <c r="F167" s="241"/>
      <c r="G167" s="242">
        <f>ROUND(E167*F167,2)</f>
        <v>0</v>
      </c>
      <c r="H167" s="241"/>
      <c r="I167" s="242">
        <f>ROUND(E167*H167,2)</f>
        <v>0</v>
      </c>
      <c r="J167" s="241"/>
      <c r="K167" s="242">
        <f>ROUND(E167*J167,2)</f>
        <v>0</v>
      </c>
      <c r="L167" s="242">
        <v>21</v>
      </c>
      <c r="M167" s="242">
        <f>G167*(1+L167/100)</f>
        <v>0</v>
      </c>
      <c r="N167" s="242">
        <v>0</v>
      </c>
      <c r="O167" s="242">
        <f>ROUND(E167*N167,2)</f>
        <v>0</v>
      </c>
      <c r="P167" s="242">
        <v>0</v>
      </c>
      <c r="Q167" s="242">
        <f>ROUND(E167*P167,2)</f>
        <v>0</v>
      </c>
      <c r="R167" s="242" t="s">
        <v>321</v>
      </c>
      <c r="S167" s="242" t="s">
        <v>106</v>
      </c>
      <c r="T167" s="243" t="s">
        <v>106</v>
      </c>
      <c r="U167" s="216">
        <v>0</v>
      </c>
      <c r="V167" s="216">
        <f>ROUND(E167*U167,2)</f>
        <v>0</v>
      </c>
      <c r="W167" s="21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322</v>
      </c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5">
      <c r="A168" s="237">
        <v>60</v>
      </c>
      <c r="B168" s="238" t="s">
        <v>326</v>
      </c>
      <c r="C168" s="252" t="s">
        <v>327</v>
      </c>
      <c r="D168" s="239" t="s">
        <v>146</v>
      </c>
      <c r="E168" s="240">
        <v>23.970820000000003</v>
      </c>
      <c r="F168" s="241"/>
      <c r="G168" s="242">
        <f>ROUND(E168*F168,2)</f>
        <v>0</v>
      </c>
      <c r="H168" s="241"/>
      <c r="I168" s="242">
        <f>ROUND(E168*H168,2)</f>
        <v>0</v>
      </c>
      <c r="J168" s="241"/>
      <c r="K168" s="242">
        <f>ROUND(E168*J168,2)</f>
        <v>0</v>
      </c>
      <c r="L168" s="242">
        <v>21</v>
      </c>
      <c r="M168" s="242">
        <f>G168*(1+L168/100)</f>
        <v>0</v>
      </c>
      <c r="N168" s="242">
        <v>0</v>
      </c>
      <c r="O168" s="242">
        <f>ROUND(E168*N168,2)</f>
        <v>0</v>
      </c>
      <c r="P168" s="242">
        <v>0</v>
      </c>
      <c r="Q168" s="242">
        <f>ROUND(E168*P168,2)</f>
        <v>0</v>
      </c>
      <c r="R168" s="242" t="s">
        <v>321</v>
      </c>
      <c r="S168" s="242" t="s">
        <v>106</v>
      </c>
      <c r="T168" s="243" t="s">
        <v>106</v>
      </c>
      <c r="U168" s="216">
        <v>0</v>
      </c>
      <c r="V168" s="216">
        <f>ROUND(E168*U168,2)</f>
        <v>0</v>
      </c>
      <c r="W168" s="21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322</v>
      </c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x14ac:dyDescent="0.25">
      <c r="A169" s="222" t="s">
        <v>100</v>
      </c>
      <c r="B169" s="223" t="s">
        <v>71</v>
      </c>
      <c r="C169" s="247" t="s">
        <v>72</v>
      </c>
      <c r="D169" s="224"/>
      <c r="E169" s="225"/>
      <c r="F169" s="226"/>
      <c r="G169" s="226">
        <f>SUMIF(AG170:AG170,"&lt;&gt;NOR",G170:G170)</f>
        <v>0</v>
      </c>
      <c r="H169" s="226"/>
      <c r="I169" s="226">
        <f>SUM(I170:I170)</f>
        <v>0</v>
      </c>
      <c r="J169" s="226"/>
      <c r="K169" s="226">
        <f>SUM(K170:K170)</f>
        <v>0</v>
      </c>
      <c r="L169" s="226"/>
      <c r="M169" s="226">
        <f>SUM(M170:M170)</f>
        <v>0</v>
      </c>
      <c r="N169" s="226"/>
      <c r="O169" s="226">
        <f>SUM(O170:O170)</f>
        <v>0</v>
      </c>
      <c r="P169" s="226"/>
      <c r="Q169" s="226">
        <f>SUM(Q170:Q170)</f>
        <v>0</v>
      </c>
      <c r="R169" s="226"/>
      <c r="S169" s="226"/>
      <c r="T169" s="227"/>
      <c r="U169" s="221"/>
      <c r="V169" s="221">
        <f>SUM(V170:V170)</f>
        <v>31.75</v>
      </c>
      <c r="W169" s="221"/>
      <c r="AG169" t="s">
        <v>101</v>
      </c>
    </row>
    <row r="170" spans="1:60" outlineLevel="1" x14ac:dyDescent="0.25">
      <c r="A170" s="237">
        <v>61</v>
      </c>
      <c r="B170" s="238" t="s">
        <v>328</v>
      </c>
      <c r="C170" s="252" t="s">
        <v>329</v>
      </c>
      <c r="D170" s="239" t="s">
        <v>146</v>
      </c>
      <c r="E170" s="240">
        <v>102.42272000000001</v>
      </c>
      <c r="F170" s="241"/>
      <c r="G170" s="242">
        <f>ROUND(E170*F170,2)</f>
        <v>0</v>
      </c>
      <c r="H170" s="241"/>
      <c r="I170" s="242">
        <f>ROUND(E170*H170,2)</f>
        <v>0</v>
      </c>
      <c r="J170" s="241"/>
      <c r="K170" s="242">
        <f>ROUND(E170*J170,2)</f>
        <v>0</v>
      </c>
      <c r="L170" s="242">
        <v>21</v>
      </c>
      <c r="M170" s="242">
        <f>G170*(1+L170/100)</f>
        <v>0</v>
      </c>
      <c r="N170" s="242">
        <v>0</v>
      </c>
      <c r="O170" s="242">
        <f>ROUND(E170*N170,2)</f>
        <v>0</v>
      </c>
      <c r="P170" s="242">
        <v>0</v>
      </c>
      <c r="Q170" s="242">
        <f>ROUND(E170*P170,2)</f>
        <v>0</v>
      </c>
      <c r="R170" s="242" t="s">
        <v>150</v>
      </c>
      <c r="S170" s="242" t="s">
        <v>106</v>
      </c>
      <c r="T170" s="243" t="s">
        <v>106</v>
      </c>
      <c r="U170" s="216">
        <v>0.31000000000000005</v>
      </c>
      <c r="V170" s="216">
        <f>ROUND(E170*U170,2)</f>
        <v>31.75</v>
      </c>
      <c r="W170" s="21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330</v>
      </c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x14ac:dyDescent="0.25">
      <c r="A171" s="222" t="s">
        <v>100</v>
      </c>
      <c r="B171" s="223" t="s">
        <v>73</v>
      </c>
      <c r="C171" s="247" t="s">
        <v>27</v>
      </c>
      <c r="D171" s="224"/>
      <c r="E171" s="225"/>
      <c r="F171" s="226"/>
      <c r="G171" s="226">
        <f>SUMIF(AG172:AG182,"&lt;&gt;NOR",G172:G182)</f>
        <v>0</v>
      </c>
      <c r="H171" s="226"/>
      <c r="I171" s="226">
        <f>SUM(I172:I182)</f>
        <v>0</v>
      </c>
      <c r="J171" s="226"/>
      <c r="K171" s="226">
        <f>SUM(K172:K182)</f>
        <v>0</v>
      </c>
      <c r="L171" s="226"/>
      <c r="M171" s="226">
        <f>SUM(M172:M182)</f>
        <v>0</v>
      </c>
      <c r="N171" s="226"/>
      <c r="O171" s="226">
        <f>SUM(O172:O182)</f>
        <v>0</v>
      </c>
      <c r="P171" s="226"/>
      <c r="Q171" s="226">
        <f>SUM(Q172:Q182)</f>
        <v>0</v>
      </c>
      <c r="R171" s="226"/>
      <c r="S171" s="226"/>
      <c r="T171" s="227"/>
      <c r="U171" s="221"/>
      <c r="V171" s="221">
        <f>SUM(V172:V182)</f>
        <v>0</v>
      </c>
      <c r="W171" s="221"/>
      <c r="AG171" t="s">
        <v>101</v>
      </c>
    </row>
    <row r="172" spans="1:60" outlineLevel="1" x14ac:dyDescent="0.25">
      <c r="A172" s="228">
        <v>62</v>
      </c>
      <c r="B172" s="229" t="s">
        <v>331</v>
      </c>
      <c r="C172" s="248" t="s">
        <v>332</v>
      </c>
      <c r="D172" s="230" t="s">
        <v>333</v>
      </c>
      <c r="E172" s="231">
        <v>1</v>
      </c>
      <c r="F172" s="232"/>
      <c r="G172" s="233">
        <f>ROUND(E172*F172,2)</f>
        <v>0</v>
      </c>
      <c r="H172" s="232"/>
      <c r="I172" s="233">
        <f>ROUND(E172*H172,2)</f>
        <v>0</v>
      </c>
      <c r="J172" s="232"/>
      <c r="K172" s="233">
        <f>ROUND(E172*J172,2)</f>
        <v>0</v>
      </c>
      <c r="L172" s="233">
        <v>21</v>
      </c>
      <c r="M172" s="233">
        <f>G172*(1+L172/100)</f>
        <v>0</v>
      </c>
      <c r="N172" s="233">
        <v>0</v>
      </c>
      <c r="O172" s="233">
        <f>ROUND(E172*N172,2)</f>
        <v>0</v>
      </c>
      <c r="P172" s="233">
        <v>0</v>
      </c>
      <c r="Q172" s="233">
        <f>ROUND(E172*P172,2)</f>
        <v>0</v>
      </c>
      <c r="R172" s="233"/>
      <c r="S172" s="233" t="s">
        <v>106</v>
      </c>
      <c r="T172" s="234" t="s">
        <v>177</v>
      </c>
      <c r="U172" s="216">
        <v>0</v>
      </c>
      <c r="V172" s="216">
        <f>ROUND(E172*U172,2)</f>
        <v>0</v>
      </c>
      <c r="W172" s="21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334</v>
      </c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 x14ac:dyDescent="0.25">
      <c r="A173" s="214"/>
      <c r="B173" s="215"/>
      <c r="C173" s="253" t="s">
        <v>365</v>
      </c>
      <c r="D173" s="244"/>
      <c r="E173" s="244"/>
      <c r="F173" s="244"/>
      <c r="G173" s="244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238</v>
      </c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5">
      <c r="A174" s="214"/>
      <c r="B174" s="215"/>
      <c r="C174" s="254" t="s">
        <v>335</v>
      </c>
      <c r="D174" s="245"/>
      <c r="E174" s="245"/>
      <c r="F174" s="245"/>
      <c r="G174" s="245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238</v>
      </c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36" t="str">
        <f>C174</f>
        <v>Vyhotovení protokolu o vytyčení stavby se seznamem souřadnic vytyčených bodů a jejich polohopisnými (S-JTSK) a výškopisnými (Bpv) hodnotami.</v>
      </c>
      <c r="BB174" s="206"/>
      <c r="BC174" s="206"/>
      <c r="BD174" s="206"/>
      <c r="BE174" s="206"/>
      <c r="BF174" s="206"/>
      <c r="BG174" s="206"/>
      <c r="BH174" s="206"/>
    </row>
    <row r="175" spans="1:60" outlineLevel="1" x14ac:dyDescent="0.25">
      <c r="A175" s="228">
        <v>63</v>
      </c>
      <c r="B175" s="229" t="s">
        <v>336</v>
      </c>
      <c r="C175" s="248" t="s">
        <v>337</v>
      </c>
      <c r="D175" s="230" t="s">
        <v>333</v>
      </c>
      <c r="E175" s="231">
        <v>1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33">
        <v>0</v>
      </c>
      <c r="O175" s="233">
        <f>ROUND(E175*N175,2)</f>
        <v>0</v>
      </c>
      <c r="P175" s="233">
        <v>0</v>
      </c>
      <c r="Q175" s="233">
        <f>ROUND(E175*P175,2)</f>
        <v>0</v>
      </c>
      <c r="R175" s="233"/>
      <c r="S175" s="233" t="s">
        <v>106</v>
      </c>
      <c r="T175" s="234" t="s">
        <v>177</v>
      </c>
      <c r="U175" s="216">
        <v>0</v>
      </c>
      <c r="V175" s="216">
        <f>ROUND(E175*U175,2)</f>
        <v>0</v>
      </c>
      <c r="W175" s="21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338</v>
      </c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ht="21" outlineLevel="1" x14ac:dyDescent="0.25">
      <c r="A176" s="214"/>
      <c r="B176" s="215"/>
      <c r="C176" s="253" t="s">
        <v>339</v>
      </c>
      <c r="D176" s="244"/>
      <c r="E176" s="244"/>
      <c r="F176" s="244"/>
      <c r="G176" s="244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238</v>
      </c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36" t="str">
        <f>C176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76" s="206"/>
      <c r="BC176" s="206"/>
      <c r="BD176" s="206"/>
      <c r="BE176" s="206"/>
      <c r="BF176" s="206"/>
      <c r="BG176" s="206"/>
      <c r="BH176" s="206"/>
    </row>
    <row r="177" spans="1:60" outlineLevel="1" x14ac:dyDescent="0.25">
      <c r="A177" s="228">
        <v>64</v>
      </c>
      <c r="B177" s="229" t="s">
        <v>340</v>
      </c>
      <c r="C177" s="248" t="s">
        <v>341</v>
      </c>
      <c r="D177" s="230" t="s">
        <v>333</v>
      </c>
      <c r="E177" s="231">
        <v>1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33">
        <v>0</v>
      </c>
      <c r="O177" s="233">
        <f>ROUND(E177*N177,2)</f>
        <v>0</v>
      </c>
      <c r="P177" s="233">
        <v>0</v>
      </c>
      <c r="Q177" s="233">
        <f>ROUND(E177*P177,2)</f>
        <v>0</v>
      </c>
      <c r="R177" s="233"/>
      <c r="S177" s="233" t="s">
        <v>106</v>
      </c>
      <c r="T177" s="234" t="s">
        <v>177</v>
      </c>
      <c r="U177" s="216">
        <v>0</v>
      </c>
      <c r="V177" s="216">
        <f>ROUND(E177*U177,2)</f>
        <v>0</v>
      </c>
      <c r="W177" s="21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338</v>
      </c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ht="31.2" outlineLevel="1" x14ac:dyDescent="0.25">
      <c r="A178" s="214"/>
      <c r="B178" s="215"/>
      <c r="C178" s="253" t="s">
        <v>342</v>
      </c>
      <c r="D178" s="244"/>
      <c r="E178" s="244"/>
      <c r="F178" s="244"/>
      <c r="G178" s="244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238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36" t="str">
        <f>C178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5">
      <c r="A179" s="228">
        <v>65</v>
      </c>
      <c r="B179" s="229" t="s">
        <v>343</v>
      </c>
      <c r="C179" s="248" t="s">
        <v>344</v>
      </c>
      <c r="D179" s="230" t="s">
        <v>333</v>
      </c>
      <c r="E179" s="231">
        <v>1</v>
      </c>
      <c r="F179" s="232"/>
      <c r="G179" s="233">
        <f>ROUND(E179*F179,2)</f>
        <v>0</v>
      </c>
      <c r="H179" s="232"/>
      <c r="I179" s="233">
        <f>ROUND(E179*H179,2)</f>
        <v>0</v>
      </c>
      <c r="J179" s="232"/>
      <c r="K179" s="233">
        <f>ROUND(E179*J179,2)</f>
        <v>0</v>
      </c>
      <c r="L179" s="233">
        <v>21</v>
      </c>
      <c r="M179" s="233">
        <f>G179*(1+L179/100)</f>
        <v>0</v>
      </c>
      <c r="N179" s="233">
        <v>0</v>
      </c>
      <c r="O179" s="233">
        <f>ROUND(E179*N179,2)</f>
        <v>0</v>
      </c>
      <c r="P179" s="233">
        <v>0</v>
      </c>
      <c r="Q179" s="233">
        <f>ROUND(E179*P179,2)</f>
        <v>0</v>
      </c>
      <c r="R179" s="233"/>
      <c r="S179" s="233" t="s">
        <v>106</v>
      </c>
      <c r="T179" s="234" t="s">
        <v>177</v>
      </c>
      <c r="U179" s="216">
        <v>0</v>
      </c>
      <c r="V179" s="216">
        <f>ROUND(E179*U179,2)</f>
        <v>0</v>
      </c>
      <c r="W179" s="21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338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ht="21" outlineLevel="1" x14ac:dyDescent="0.25">
      <c r="A180" s="214"/>
      <c r="B180" s="215"/>
      <c r="C180" s="253" t="s">
        <v>345</v>
      </c>
      <c r="D180" s="244"/>
      <c r="E180" s="244"/>
      <c r="F180" s="244"/>
      <c r="G180" s="244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238</v>
      </c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36" t="str">
        <f>C180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5">
      <c r="A181" s="228">
        <v>66</v>
      </c>
      <c r="B181" s="229" t="s">
        <v>346</v>
      </c>
      <c r="C181" s="248" t="s">
        <v>347</v>
      </c>
      <c r="D181" s="230" t="s">
        <v>333</v>
      </c>
      <c r="E181" s="231">
        <v>1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21</v>
      </c>
      <c r="M181" s="233">
        <f>G181*(1+L181/100)</f>
        <v>0</v>
      </c>
      <c r="N181" s="233">
        <v>0</v>
      </c>
      <c r="O181" s="233">
        <f>ROUND(E181*N181,2)</f>
        <v>0</v>
      </c>
      <c r="P181" s="233">
        <v>0</v>
      </c>
      <c r="Q181" s="233">
        <f>ROUND(E181*P181,2)</f>
        <v>0</v>
      </c>
      <c r="R181" s="233"/>
      <c r="S181" s="233" t="s">
        <v>106</v>
      </c>
      <c r="T181" s="234" t="s">
        <v>177</v>
      </c>
      <c r="U181" s="216">
        <v>0</v>
      </c>
      <c r="V181" s="216">
        <f>ROUND(E181*U181,2)</f>
        <v>0</v>
      </c>
      <c r="W181" s="216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334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ht="31.2" outlineLevel="1" x14ac:dyDescent="0.25">
      <c r="A182" s="214"/>
      <c r="B182" s="215"/>
      <c r="C182" s="253" t="s">
        <v>348</v>
      </c>
      <c r="D182" s="244"/>
      <c r="E182" s="244"/>
      <c r="F182" s="244"/>
      <c r="G182" s="244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238</v>
      </c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36" t="str">
        <f>C182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82" s="206"/>
      <c r="BC182" s="206"/>
      <c r="BD182" s="206"/>
      <c r="BE182" s="206"/>
      <c r="BF182" s="206"/>
      <c r="BG182" s="206"/>
      <c r="BH182" s="206"/>
    </row>
    <row r="183" spans="1:60" x14ac:dyDescent="0.25">
      <c r="A183" s="222" t="s">
        <v>100</v>
      </c>
      <c r="B183" s="223" t="s">
        <v>74</v>
      </c>
      <c r="C183" s="247" t="s">
        <v>28</v>
      </c>
      <c r="D183" s="224"/>
      <c r="E183" s="225"/>
      <c r="F183" s="226"/>
      <c r="G183" s="226">
        <f>SUMIF(AG184:AG187,"&lt;&gt;NOR",G184:G187)</f>
        <v>0</v>
      </c>
      <c r="H183" s="226"/>
      <c r="I183" s="226">
        <f>SUM(I184:I187)</f>
        <v>0</v>
      </c>
      <c r="J183" s="226"/>
      <c r="K183" s="226">
        <f>SUM(K184:K187)</f>
        <v>0</v>
      </c>
      <c r="L183" s="226"/>
      <c r="M183" s="226">
        <f>SUM(M184:M187)</f>
        <v>0</v>
      </c>
      <c r="N183" s="226"/>
      <c r="O183" s="226">
        <f>SUM(O184:O187)</f>
        <v>0</v>
      </c>
      <c r="P183" s="226"/>
      <c r="Q183" s="226">
        <f>SUM(Q184:Q187)</f>
        <v>0</v>
      </c>
      <c r="R183" s="226"/>
      <c r="S183" s="226"/>
      <c r="T183" s="227"/>
      <c r="U183" s="221"/>
      <c r="V183" s="221">
        <f>SUM(V184:V187)</f>
        <v>0</v>
      </c>
      <c r="W183" s="221"/>
      <c r="AG183" t="s">
        <v>101</v>
      </c>
    </row>
    <row r="184" spans="1:60" outlineLevel="1" x14ac:dyDescent="0.25">
      <c r="A184" s="228">
        <v>67</v>
      </c>
      <c r="B184" s="229" t="s">
        <v>349</v>
      </c>
      <c r="C184" s="248" t="s">
        <v>350</v>
      </c>
      <c r="D184" s="230" t="s">
        <v>333</v>
      </c>
      <c r="E184" s="231">
        <v>1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21</v>
      </c>
      <c r="M184" s="233">
        <f>G184*(1+L184/100)</f>
        <v>0</v>
      </c>
      <c r="N184" s="233">
        <v>0</v>
      </c>
      <c r="O184" s="233">
        <f>ROUND(E184*N184,2)</f>
        <v>0</v>
      </c>
      <c r="P184" s="233">
        <v>0</v>
      </c>
      <c r="Q184" s="233">
        <f>ROUND(E184*P184,2)</f>
        <v>0</v>
      </c>
      <c r="R184" s="233"/>
      <c r="S184" s="233" t="s">
        <v>106</v>
      </c>
      <c r="T184" s="234" t="s">
        <v>177</v>
      </c>
      <c r="U184" s="216">
        <v>0</v>
      </c>
      <c r="V184" s="216">
        <f>ROUND(E184*U184,2)</f>
        <v>0</v>
      </c>
      <c r="W184" s="216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334</v>
      </c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outlineLevel="1" x14ac:dyDescent="0.25">
      <c r="A185" s="214"/>
      <c r="B185" s="215"/>
      <c r="C185" s="253" t="s">
        <v>351</v>
      </c>
      <c r="D185" s="244"/>
      <c r="E185" s="244"/>
      <c r="F185" s="244"/>
      <c r="G185" s="244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238</v>
      </c>
      <c r="AH185" s="206"/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36" t="str">
        <f>C185</f>
        <v>Náklady na vyhotovení dokumentace skutečného provedení stavby a její předání objednateli v požadované formě a požadovaném počtu.</v>
      </c>
      <c r="BB185" s="206"/>
      <c r="BC185" s="206"/>
      <c r="BD185" s="206"/>
      <c r="BE185" s="206"/>
      <c r="BF185" s="206"/>
      <c r="BG185" s="206"/>
      <c r="BH185" s="206"/>
    </row>
    <row r="186" spans="1:60" outlineLevel="1" x14ac:dyDescent="0.25">
      <c r="A186" s="228">
        <v>68</v>
      </c>
      <c r="B186" s="229" t="s">
        <v>352</v>
      </c>
      <c r="C186" s="248" t="s">
        <v>353</v>
      </c>
      <c r="D186" s="230" t="s">
        <v>333</v>
      </c>
      <c r="E186" s="231">
        <v>1</v>
      </c>
      <c r="F186" s="232"/>
      <c r="G186" s="233">
        <f>ROUND(E186*F186,2)</f>
        <v>0</v>
      </c>
      <c r="H186" s="232"/>
      <c r="I186" s="233">
        <f>ROUND(E186*H186,2)</f>
        <v>0</v>
      </c>
      <c r="J186" s="232"/>
      <c r="K186" s="233">
        <f>ROUND(E186*J186,2)</f>
        <v>0</v>
      </c>
      <c r="L186" s="233">
        <v>21</v>
      </c>
      <c r="M186" s="233">
        <f>G186*(1+L186/100)</f>
        <v>0</v>
      </c>
      <c r="N186" s="233">
        <v>0</v>
      </c>
      <c r="O186" s="233">
        <f>ROUND(E186*N186,2)</f>
        <v>0</v>
      </c>
      <c r="P186" s="233">
        <v>0</v>
      </c>
      <c r="Q186" s="233">
        <f>ROUND(E186*P186,2)</f>
        <v>0</v>
      </c>
      <c r="R186" s="233"/>
      <c r="S186" s="233" t="s">
        <v>106</v>
      </c>
      <c r="T186" s="234" t="s">
        <v>177</v>
      </c>
      <c r="U186" s="216">
        <v>0</v>
      </c>
      <c r="V186" s="216">
        <f>ROUND(E186*U186,2)</f>
        <v>0</v>
      </c>
      <c r="W186" s="216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334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5">
      <c r="A187" s="214"/>
      <c r="B187" s="215"/>
      <c r="C187" s="253" t="s">
        <v>354</v>
      </c>
      <c r="D187" s="244"/>
      <c r="E187" s="244"/>
      <c r="F187" s="244"/>
      <c r="G187" s="244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238</v>
      </c>
      <c r="AH187" s="206"/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36" t="str">
        <f>C187</f>
        <v>Náklady na provedení skutečného zaměření stavby v rozsahu nezbytném pro zápis změny do katastru nemovitostí.</v>
      </c>
      <c r="BB187" s="206"/>
      <c r="BC187" s="206"/>
      <c r="BD187" s="206"/>
      <c r="BE187" s="206"/>
      <c r="BF187" s="206"/>
      <c r="BG187" s="206"/>
      <c r="BH187" s="206"/>
    </row>
    <row r="188" spans="1:60" x14ac:dyDescent="0.25">
      <c r="A188" s="5"/>
      <c r="B188" s="6"/>
      <c r="C188" s="255"/>
      <c r="D188" s="8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AE188">
        <v>15</v>
      </c>
      <c r="AF188">
        <v>21</v>
      </c>
    </row>
    <row r="189" spans="1:60" x14ac:dyDescent="0.25">
      <c r="A189" s="209"/>
      <c r="B189" s="210" t="s">
        <v>29</v>
      </c>
      <c r="C189" s="256"/>
      <c r="D189" s="211"/>
      <c r="E189" s="212"/>
      <c r="F189" s="212"/>
      <c r="G189" s="246">
        <f>G8+G42+G64+G91+G104+G125+G134+G147+G158+G169+G171+G183</f>
        <v>0</v>
      </c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AE189">
        <f>SUMIF(L7:L187,AE188,G7:G187)</f>
        <v>0</v>
      </c>
      <c r="AF189">
        <f>SUMIF(L7:L187,AF188,G7:G187)</f>
        <v>0</v>
      </c>
      <c r="AG189" t="s">
        <v>355</v>
      </c>
    </row>
    <row r="190" spans="1:60" x14ac:dyDescent="0.25">
      <c r="A190" s="213" t="s">
        <v>356</v>
      </c>
      <c r="B190" s="213"/>
      <c r="C190" s="255"/>
      <c r="D190" s="8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60" x14ac:dyDescent="0.25">
      <c r="A191" s="5"/>
      <c r="B191" s="6" t="s">
        <v>357</v>
      </c>
      <c r="C191" s="255" t="s">
        <v>358</v>
      </c>
      <c r="D191" s="8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AG191" t="s">
        <v>359</v>
      </c>
    </row>
    <row r="192" spans="1:60" x14ac:dyDescent="0.25">
      <c r="A192" s="5"/>
      <c r="B192" s="6" t="s">
        <v>360</v>
      </c>
      <c r="C192" s="255" t="s">
        <v>361</v>
      </c>
      <c r="D192" s="8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AG192" t="s">
        <v>362</v>
      </c>
    </row>
    <row r="193" spans="1:33" x14ac:dyDescent="0.25">
      <c r="A193" s="5"/>
      <c r="B193" s="6"/>
      <c r="C193" s="255" t="s">
        <v>363</v>
      </c>
      <c r="D193" s="8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AG193" t="s">
        <v>364</v>
      </c>
    </row>
    <row r="194" spans="1:33" x14ac:dyDescent="0.25">
      <c r="A194" s="5"/>
      <c r="B194" s="6"/>
      <c r="C194" s="255"/>
      <c r="D194" s="8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33" x14ac:dyDescent="0.25">
      <c r="C195" s="257"/>
      <c r="D195" s="190"/>
      <c r="AG195" t="s">
        <v>366</v>
      </c>
    </row>
    <row r="196" spans="1:33" x14ac:dyDescent="0.25">
      <c r="D196" s="190"/>
    </row>
    <row r="197" spans="1:33" x14ac:dyDescent="0.25">
      <c r="D197" s="190"/>
    </row>
    <row r="198" spans="1:33" x14ac:dyDescent="0.25">
      <c r="D198" s="190"/>
    </row>
    <row r="199" spans="1:33" x14ac:dyDescent="0.25">
      <c r="D199" s="190"/>
    </row>
    <row r="200" spans="1:33" x14ac:dyDescent="0.25">
      <c r="D200" s="190"/>
    </row>
    <row r="201" spans="1:33" x14ac:dyDescent="0.25">
      <c r="D201" s="190"/>
    </row>
    <row r="202" spans="1:33" x14ac:dyDescent="0.25">
      <c r="D202" s="190"/>
    </row>
    <row r="203" spans="1:33" x14ac:dyDescent="0.25">
      <c r="D203" s="190"/>
    </row>
    <row r="204" spans="1:33" x14ac:dyDescent="0.25">
      <c r="D204" s="190"/>
    </row>
    <row r="205" spans="1:33" x14ac:dyDescent="0.25">
      <c r="D205" s="190"/>
    </row>
    <row r="206" spans="1:33" x14ac:dyDescent="0.25">
      <c r="D206" s="190"/>
    </row>
    <row r="207" spans="1:33" x14ac:dyDescent="0.25">
      <c r="D207" s="190"/>
    </row>
    <row r="208" spans="1:33" x14ac:dyDescent="0.25">
      <c r="D208" s="190"/>
    </row>
    <row r="209" spans="4:4" x14ac:dyDescent="0.25">
      <c r="D209" s="190"/>
    </row>
    <row r="210" spans="4:4" x14ac:dyDescent="0.25">
      <c r="D210" s="190"/>
    </row>
    <row r="211" spans="4:4" x14ac:dyDescent="0.25">
      <c r="D211" s="190"/>
    </row>
    <row r="212" spans="4:4" x14ac:dyDescent="0.25">
      <c r="D212" s="190"/>
    </row>
    <row r="213" spans="4:4" x14ac:dyDescent="0.25">
      <c r="D213" s="190"/>
    </row>
    <row r="214" spans="4:4" x14ac:dyDescent="0.25">
      <c r="D214" s="190"/>
    </row>
    <row r="215" spans="4:4" x14ac:dyDescent="0.25">
      <c r="D215" s="190"/>
    </row>
    <row r="216" spans="4:4" x14ac:dyDescent="0.25">
      <c r="D216" s="190"/>
    </row>
    <row r="217" spans="4:4" x14ac:dyDescent="0.25">
      <c r="D217" s="190"/>
    </row>
    <row r="218" spans="4:4" x14ac:dyDescent="0.25">
      <c r="D218" s="190"/>
    </row>
    <row r="219" spans="4:4" x14ac:dyDescent="0.25">
      <c r="D219" s="190"/>
    </row>
    <row r="220" spans="4:4" x14ac:dyDescent="0.25">
      <c r="D220" s="190"/>
    </row>
    <row r="221" spans="4:4" x14ac:dyDescent="0.25">
      <c r="D221" s="190"/>
    </row>
    <row r="222" spans="4:4" x14ac:dyDescent="0.25">
      <c r="D222" s="190"/>
    </row>
    <row r="223" spans="4:4" x14ac:dyDescent="0.25">
      <c r="D223" s="190"/>
    </row>
    <row r="224" spans="4:4" x14ac:dyDescent="0.25">
      <c r="D224" s="190"/>
    </row>
    <row r="225" spans="4:4" x14ac:dyDescent="0.25">
      <c r="D225" s="190"/>
    </row>
    <row r="226" spans="4:4" x14ac:dyDescent="0.25">
      <c r="D226" s="190"/>
    </row>
    <row r="227" spans="4:4" x14ac:dyDescent="0.25">
      <c r="D227" s="190"/>
    </row>
    <row r="228" spans="4:4" x14ac:dyDescent="0.25">
      <c r="D228" s="190"/>
    </row>
    <row r="229" spans="4:4" x14ac:dyDescent="0.25">
      <c r="D229" s="190"/>
    </row>
    <row r="230" spans="4:4" x14ac:dyDescent="0.25">
      <c r="D230" s="190"/>
    </row>
    <row r="231" spans="4:4" x14ac:dyDescent="0.25">
      <c r="D231" s="190"/>
    </row>
    <row r="232" spans="4:4" x14ac:dyDescent="0.25">
      <c r="D232" s="190"/>
    </row>
    <row r="233" spans="4:4" x14ac:dyDescent="0.25">
      <c r="D233" s="190"/>
    </row>
    <row r="234" spans="4:4" x14ac:dyDescent="0.25">
      <c r="D234" s="190"/>
    </row>
    <row r="235" spans="4:4" x14ac:dyDescent="0.25">
      <c r="D235" s="190"/>
    </row>
    <row r="236" spans="4:4" x14ac:dyDescent="0.25">
      <c r="D236" s="190"/>
    </row>
    <row r="237" spans="4:4" x14ac:dyDescent="0.25">
      <c r="D237" s="190"/>
    </row>
    <row r="238" spans="4:4" x14ac:dyDescent="0.25">
      <c r="D238" s="190"/>
    </row>
    <row r="239" spans="4:4" x14ac:dyDescent="0.25">
      <c r="D239" s="190"/>
    </row>
    <row r="240" spans="4:4" x14ac:dyDescent="0.25">
      <c r="D240" s="190"/>
    </row>
    <row r="241" spans="4:4" x14ac:dyDescent="0.25">
      <c r="D241" s="190"/>
    </row>
    <row r="242" spans="4:4" x14ac:dyDescent="0.25">
      <c r="D242" s="190"/>
    </row>
    <row r="243" spans="4:4" x14ac:dyDescent="0.25">
      <c r="D243" s="190"/>
    </row>
    <row r="244" spans="4:4" x14ac:dyDescent="0.25">
      <c r="D244" s="190"/>
    </row>
    <row r="245" spans="4:4" x14ac:dyDescent="0.25">
      <c r="D245" s="190"/>
    </row>
    <row r="246" spans="4:4" x14ac:dyDescent="0.25">
      <c r="D246" s="190"/>
    </row>
    <row r="247" spans="4:4" x14ac:dyDescent="0.25">
      <c r="D247" s="190"/>
    </row>
    <row r="248" spans="4:4" x14ac:dyDescent="0.25">
      <c r="D248" s="190"/>
    </row>
    <row r="249" spans="4:4" x14ac:dyDescent="0.25">
      <c r="D249" s="190"/>
    </row>
    <row r="250" spans="4:4" x14ac:dyDescent="0.25">
      <c r="D250" s="190"/>
    </row>
    <row r="251" spans="4:4" x14ac:dyDescent="0.25">
      <c r="D251" s="190"/>
    </row>
    <row r="252" spans="4:4" x14ac:dyDescent="0.25">
      <c r="D252" s="190"/>
    </row>
    <row r="253" spans="4:4" x14ac:dyDescent="0.25">
      <c r="D253" s="190"/>
    </row>
    <row r="254" spans="4:4" x14ac:dyDescent="0.25">
      <c r="D254" s="190"/>
    </row>
    <row r="255" spans="4:4" x14ac:dyDescent="0.25">
      <c r="D255" s="190"/>
    </row>
    <row r="256" spans="4:4" x14ac:dyDescent="0.25">
      <c r="D256" s="190"/>
    </row>
    <row r="257" spans="4:4" x14ac:dyDescent="0.25">
      <c r="D257" s="190"/>
    </row>
    <row r="258" spans="4:4" x14ac:dyDescent="0.25">
      <c r="D258" s="190"/>
    </row>
    <row r="259" spans="4:4" x14ac:dyDescent="0.25">
      <c r="D259" s="190"/>
    </row>
    <row r="260" spans="4:4" x14ac:dyDescent="0.25">
      <c r="D260" s="190"/>
    </row>
    <row r="261" spans="4:4" x14ac:dyDescent="0.25">
      <c r="D261" s="190"/>
    </row>
    <row r="262" spans="4:4" x14ac:dyDescent="0.25">
      <c r="D262" s="190"/>
    </row>
    <row r="263" spans="4:4" x14ac:dyDescent="0.25">
      <c r="D263" s="190"/>
    </row>
    <row r="264" spans="4:4" x14ac:dyDescent="0.25">
      <c r="D264" s="190"/>
    </row>
    <row r="265" spans="4:4" x14ac:dyDescent="0.25">
      <c r="D265" s="190"/>
    </row>
    <row r="266" spans="4:4" x14ac:dyDescent="0.25">
      <c r="D266" s="190"/>
    </row>
    <row r="267" spans="4:4" x14ac:dyDescent="0.25">
      <c r="D267" s="190"/>
    </row>
    <row r="268" spans="4:4" x14ac:dyDescent="0.25">
      <c r="D268" s="190"/>
    </row>
    <row r="269" spans="4:4" x14ac:dyDescent="0.25">
      <c r="D269" s="190"/>
    </row>
    <row r="270" spans="4:4" x14ac:dyDescent="0.25">
      <c r="D270" s="190"/>
    </row>
    <row r="271" spans="4:4" x14ac:dyDescent="0.25">
      <c r="D271" s="190"/>
    </row>
    <row r="272" spans="4:4" x14ac:dyDescent="0.25">
      <c r="D272" s="190"/>
    </row>
    <row r="273" spans="4:4" x14ac:dyDescent="0.25">
      <c r="D273" s="190"/>
    </row>
    <row r="274" spans="4:4" x14ac:dyDescent="0.25">
      <c r="D274" s="190"/>
    </row>
    <row r="275" spans="4:4" x14ac:dyDescent="0.25">
      <c r="D275" s="190"/>
    </row>
    <row r="276" spans="4:4" x14ac:dyDescent="0.25">
      <c r="D276" s="190"/>
    </row>
    <row r="277" spans="4:4" x14ac:dyDescent="0.25">
      <c r="D277" s="190"/>
    </row>
    <row r="278" spans="4:4" x14ac:dyDescent="0.25">
      <c r="D278" s="190"/>
    </row>
    <row r="279" spans="4:4" x14ac:dyDescent="0.25">
      <c r="D279" s="190"/>
    </row>
    <row r="280" spans="4:4" x14ac:dyDescent="0.25">
      <c r="D280" s="190"/>
    </row>
    <row r="281" spans="4:4" x14ac:dyDescent="0.25">
      <c r="D281" s="190"/>
    </row>
    <row r="282" spans="4:4" x14ac:dyDescent="0.25">
      <c r="D282" s="190"/>
    </row>
    <row r="283" spans="4:4" x14ac:dyDescent="0.25">
      <c r="D283" s="190"/>
    </row>
    <row r="284" spans="4:4" x14ac:dyDescent="0.25">
      <c r="D284" s="190"/>
    </row>
    <row r="285" spans="4:4" x14ac:dyDescent="0.25">
      <c r="D285" s="190"/>
    </row>
    <row r="286" spans="4:4" x14ac:dyDescent="0.25">
      <c r="D286" s="190"/>
    </row>
    <row r="287" spans="4:4" x14ac:dyDescent="0.25">
      <c r="D287" s="190"/>
    </row>
    <row r="288" spans="4:4" x14ac:dyDescent="0.25">
      <c r="D288" s="190"/>
    </row>
    <row r="289" spans="4:4" x14ac:dyDescent="0.25">
      <c r="D289" s="190"/>
    </row>
    <row r="290" spans="4:4" x14ac:dyDescent="0.25">
      <c r="D290" s="190"/>
    </row>
    <row r="291" spans="4:4" x14ac:dyDescent="0.25">
      <c r="D291" s="190"/>
    </row>
    <row r="292" spans="4:4" x14ac:dyDescent="0.25">
      <c r="D292" s="190"/>
    </row>
    <row r="293" spans="4:4" x14ac:dyDescent="0.25">
      <c r="D293" s="190"/>
    </row>
    <row r="294" spans="4:4" x14ac:dyDescent="0.25">
      <c r="D294" s="190"/>
    </row>
    <row r="295" spans="4:4" x14ac:dyDescent="0.25">
      <c r="D295" s="190"/>
    </row>
    <row r="296" spans="4:4" x14ac:dyDescent="0.25">
      <c r="D296" s="190"/>
    </row>
    <row r="297" spans="4:4" x14ac:dyDescent="0.25">
      <c r="D297" s="190"/>
    </row>
    <row r="298" spans="4:4" x14ac:dyDescent="0.25">
      <c r="D298" s="190"/>
    </row>
    <row r="299" spans="4:4" x14ac:dyDescent="0.25">
      <c r="D299" s="190"/>
    </row>
    <row r="300" spans="4:4" x14ac:dyDescent="0.25">
      <c r="D300" s="190"/>
    </row>
    <row r="301" spans="4:4" x14ac:dyDescent="0.25">
      <c r="D301" s="190"/>
    </row>
    <row r="302" spans="4:4" x14ac:dyDescent="0.25">
      <c r="D302" s="190"/>
    </row>
    <row r="303" spans="4:4" x14ac:dyDescent="0.25">
      <c r="D303" s="190"/>
    </row>
    <row r="304" spans="4:4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sheetProtection password="DDE9" sheet="1"/>
  <mergeCells count="31">
    <mergeCell ref="C182:G182"/>
    <mergeCell ref="C185:G185"/>
    <mergeCell ref="C187:G187"/>
    <mergeCell ref="C166:G166"/>
    <mergeCell ref="C173:G173"/>
    <mergeCell ref="C174:G174"/>
    <mergeCell ref="C176:G176"/>
    <mergeCell ref="C178:G178"/>
    <mergeCell ref="C180:G180"/>
    <mergeCell ref="C96:G96"/>
    <mergeCell ref="C106:G106"/>
    <mergeCell ref="C112:G112"/>
    <mergeCell ref="C116:G116"/>
    <mergeCell ref="C127:G127"/>
    <mergeCell ref="C160:G160"/>
    <mergeCell ref="C44:G44"/>
    <mergeCell ref="C49:G49"/>
    <mergeCell ref="C51:G51"/>
    <mergeCell ref="C57:G57"/>
    <mergeCell ref="C79:G79"/>
    <mergeCell ref="C93:G93"/>
    <mergeCell ref="A1:G1"/>
    <mergeCell ref="C2:G2"/>
    <mergeCell ref="C3:G3"/>
    <mergeCell ref="C4:G4"/>
    <mergeCell ref="A190:B190"/>
    <mergeCell ref="C10:G10"/>
    <mergeCell ref="C16:G16"/>
    <mergeCell ref="C19:G19"/>
    <mergeCell ref="C32:G32"/>
    <mergeCell ref="C35:G3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2018-04-26T12:26:39Z</dcterms:modified>
</cp:coreProperties>
</file>